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3705" windowWidth="14805" windowHeight="8010" activeTab="2"/>
  </bookViews>
  <sheets>
    <sheet name="CAPITAL DEFINITION" sheetId="1" r:id="rId1"/>
    <sheet name="CAPITAL RATIOS" sheetId="4" r:id="rId2"/>
    <sheet name="LEVERAGE" sheetId="3" r:id="rId3"/>
    <sheet name="CREDIT RISK (EXTRACT)" sheetId="5" r:id="rId4"/>
  </sheets>
  <definedNames>
    <definedName name="_xlnm.Print_Area" localSheetId="0">'CAPITAL DEFINITION'!$A$1:$G$88</definedName>
    <definedName name="_xlnm.Print_Area" localSheetId="3">'CREDIT RISK (EXTRACT)'!$A$1:$H$42</definedName>
    <definedName name="_xlnm.Print_Area" localSheetId="2">LEVERAGE!$A$1:$G$36</definedName>
  </definedNames>
  <calcPr calcId="152511"/>
</workbook>
</file>

<file path=xl/calcChain.xml><?xml version="1.0" encoding="utf-8"?>
<calcChain xmlns="http://schemas.openxmlformats.org/spreadsheetml/2006/main">
  <c r="E71" i="1" l="1"/>
  <c r="F70" i="1"/>
  <c r="E40" i="4" l="1"/>
  <c r="E39" i="4"/>
  <c r="E38" i="4"/>
  <c r="E37" i="4"/>
  <c r="E28" i="4"/>
  <c r="E27" i="4"/>
  <c r="E24" i="3"/>
  <c r="G27" i="5"/>
  <c r="G26" i="5"/>
  <c r="G28" i="5"/>
  <c r="E28" i="5"/>
  <c r="D28" i="5"/>
  <c r="E24" i="5"/>
  <c r="D24" i="5"/>
  <c r="G23" i="5"/>
  <c r="G22" i="5"/>
  <c r="G21" i="5"/>
  <c r="G24" i="5" s="1"/>
  <c r="E41" i="5"/>
  <c r="D41" i="5"/>
  <c r="G40" i="5"/>
  <c r="G39" i="5"/>
  <c r="G38" i="5"/>
  <c r="G37" i="5"/>
  <c r="G36" i="5"/>
  <c r="G35" i="5"/>
  <c r="G34" i="5"/>
  <c r="G32" i="5"/>
  <c r="G31" i="5"/>
  <c r="G30" i="5"/>
  <c r="G41" i="5" s="1"/>
  <c r="E18" i="5"/>
  <c r="D18" i="5"/>
  <c r="G17" i="5"/>
  <c r="G16" i="5"/>
  <c r="G15" i="5"/>
  <c r="G13" i="5"/>
  <c r="G12" i="5"/>
  <c r="G11" i="5"/>
  <c r="G10" i="5"/>
  <c r="G9" i="5"/>
  <c r="G8" i="5"/>
  <c r="G7" i="5"/>
  <c r="G18" i="5" s="1"/>
  <c r="E10" i="4" l="1"/>
  <c r="E17" i="4" l="1"/>
  <c r="E22" i="4"/>
  <c r="E29" i="3"/>
  <c r="E17" i="3"/>
  <c r="E7" i="3"/>
  <c r="E50" i="1"/>
  <c r="E69" i="1"/>
  <c r="E61" i="1"/>
  <c r="E51" i="1"/>
  <c r="E42" i="1"/>
  <c r="E9" i="1"/>
  <c r="F52" i="1" l="1"/>
  <c r="E33" i="1" s="1"/>
  <c r="E34" i="1" s="1"/>
  <c r="E53" i="1"/>
  <c r="E35" i="1"/>
  <c r="E26" i="4"/>
  <c r="E33" i="3"/>
  <c r="E55" i="1" l="1"/>
  <c r="E32" i="4" s="1"/>
  <c r="E31" i="4"/>
  <c r="E73" i="1" l="1"/>
  <c r="E41" i="4" s="1"/>
  <c r="E32" i="3"/>
  <c r="E35" i="3" s="1"/>
  <c r="E33" i="4"/>
</calcChain>
</file>

<file path=xl/sharedStrings.xml><?xml version="1.0" encoding="utf-8"?>
<sst xmlns="http://schemas.openxmlformats.org/spreadsheetml/2006/main" count="364" uniqueCount="292">
  <si>
    <t>A</t>
  </si>
  <si>
    <t>Amount £'000</t>
  </si>
  <si>
    <t>A.1</t>
  </si>
  <si>
    <t>A.2</t>
  </si>
  <si>
    <t>A.3</t>
  </si>
  <si>
    <t>A.4</t>
  </si>
  <si>
    <t>A.5</t>
  </si>
  <si>
    <t>A.6</t>
  </si>
  <si>
    <t>A.7</t>
  </si>
  <si>
    <t>B</t>
  </si>
  <si>
    <t>B.1</t>
  </si>
  <si>
    <t>B.2</t>
  </si>
  <si>
    <t>B.3</t>
  </si>
  <si>
    <t>B.4</t>
  </si>
  <si>
    <t>B.5</t>
  </si>
  <si>
    <t>B.6</t>
  </si>
  <si>
    <t>B.7</t>
  </si>
  <si>
    <t>B.8</t>
  </si>
  <si>
    <t>C</t>
  </si>
  <si>
    <t>C.1</t>
  </si>
  <si>
    <t>C.2</t>
  </si>
  <si>
    <t>C.3</t>
  </si>
  <si>
    <t>C.4</t>
  </si>
  <si>
    <t>C.5</t>
  </si>
  <si>
    <t>C.6</t>
  </si>
  <si>
    <t>C.7</t>
  </si>
  <si>
    <t>D</t>
  </si>
  <si>
    <t>Common Equity Tier 1 capital: instruments and reserves</t>
  </si>
  <si>
    <t>Directly issued qualifying common share capital (and equivalent for non-joint stock companies) plus related stock surplus</t>
  </si>
  <si>
    <t>Retained earnings</t>
  </si>
  <si>
    <t>Accumulated other comprehensive income (and other reserves)</t>
  </si>
  <si>
    <t>Common share capital issued by subsidiaries and held by third parties (amount allowed in group CET1)</t>
  </si>
  <si>
    <t>Common Equity Tier 1 capital before regulatory adjustments</t>
  </si>
  <si>
    <t>Less : Common Equity Tier 1 capital: regulatory adjustments</t>
  </si>
  <si>
    <t xml:space="preserve">A.8 </t>
  </si>
  <si>
    <t>Prudential valuation adjustments</t>
  </si>
  <si>
    <t>Goodwill (net of related tax liability)</t>
  </si>
  <si>
    <t>A.9</t>
  </si>
  <si>
    <t>A.11</t>
  </si>
  <si>
    <t>A.12</t>
  </si>
  <si>
    <t>A.13</t>
  </si>
  <si>
    <t>A.14</t>
  </si>
  <si>
    <t>A.15</t>
  </si>
  <si>
    <t>A.19</t>
  </si>
  <si>
    <t>Other intangibles, other than mortgage-servicing rights (net of related tax liability)</t>
  </si>
  <si>
    <t>A.10</t>
  </si>
  <si>
    <t>Deferred tax assets that rely on future profitability excluding those arising from temporary differences (net of related tax liability)</t>
  </si>
  <si>
    <t>Cash-flow hedge reserve</t>
  </si>
  <si>
    <t>Shortfall of provisions to expected losses</t>
  </si>
  <si>
    <t>Securitisation gain on sale (as set out in para 562 of Basel II framework)</t>
  </si>
  <si>
    <t>Gains and losses due to changes in own credit risk on fair valued liabilities</t>
  </si>
  <si>
    <t>A.14a</t>
  </si>
  <si>
    <t>Defined-benefit pension fund net assets</t>
  </si>
  <si>
    <t>A.16</t>
  </si>
  <si>
    <t>Investments in own shares (if not already netted off paid-in capital on reported balance sheet)</t>
  </si>
  <si>
    <t>A.17</t>
  </si>
  <si>
    <t>Reciprocal cross-holdings in common equity</t>
  </si>
  <si>
    <t>A.18</t>
  </si>
  <si>
    <t>A.20</t>
  </si>
  <si>
    <t>A.21</t>
  </si>
  <si>
    <t>A.22</t>
  </si>
  <si>
    <t>A.23</t>
  </si>
  <si>
    <t>A.24</t>
  </si>
  <si>
    <t>A.25</t>
  </si>
  <si>
    <t>Significant investments in the common stock of banking, financial and insurance entities that are outside the scope of regulatory consolidation, net of eligible short positions (amount above 10% threshold)</t>
  </si>
  <si>
    <t>Mortgage servicing rights (amount above 10% threshold)</t>
  </si>
  <si>
    <t>Deferred tax assets arising from temporary differences (amount above 10% threshold, net of related tax liability)</t>
  </si>
  <si>
    <t>Amount exceeding the 15% threshold</t>
  </si>
  <si>
    <t>A.26</t>
  </si>
  <si>
    <t>A.27</t>
  </si>
  <si>
    <t>A.28</t>
  </si>
  <si>
    <t>National specific regulatory adjustments, including Pillar 2 deductions applied to CET1 capital</t>
  </si>
  <si>
    <t>A.29</t>
  </si>
  <si>
    <t>Total regulatory adjustments to Common Equity Tier 1</t>
  </si>
  <si>
    <t>COMMON EQUITY TIER 1 CAPITAL (CET1)</t>
  </si>
  <si>
    <t>Additional Tier 1 capital: instruments</t>
  </si>
  <si>
    <t>Directly issued qualifying Additional Tier 1 instruments plus related stock surplus</t>
  </si>
  <si>
    <t>Additional Tier 1 instruments (and CET1 instruments not included in A.4) issued by subsidiaries and held by third parties (amount allowed in AT1)</t>
  </si>
  <si>
    <t>Additional Tier 1 capital before regulatory adjustments</t>
  </si>
  <si>
    <t>Less: Additional Tier 1 capital: regulatory adjustments</t>
  </si>
  <si>
    <t>Investments in own Additional Tier 1 instruments</t>
  </si>
  <si>
    <t>Reciprocal cross-holdings in Additional Tier 1 instruments</t>
  </si>
  <si>
    <t>B.9</t>
  </si>
  <si>
    <t>B.10</t>
  </si>
  <si>
    <t>B.11</t>
  </si>
  <si>
    <t>B.12</t>
  </si>
  <si>
    <t>Investments in the capital of banking, financial and insurance entities that are outside the scope of regulatory consolidation, net of eligible short positions, where the bank does not own more than 10% of the issued common share capital of the entity (amount above 10% threshold)</t>
  </si>
  <si>
    <t>Significant investments in the capital of banking, financial and insurance entities that are outside the scope of regulatory consolidation (net of eligible short positions)</t>
  </si>
  <si>
    <t>National specific regulatory adjustments, including Pillar 2 deductions applied to Additional Tier 1 capital</t>
  </si>
  <si>
    <t>B.13</t>
  </si>
  <si>
    <t>B.14</t>
  </si>
  <si>
    <t>B.15</t>
  </si>
  <si>
    <t>Total regulatory adjustments to Additional Tier 1 capital</t>
  </si>
  <si>
    <t>B.13a</t>
  </si>
  <si>
    <t>ADDITIONAL TIER 1 CAPITAL</t>
  </si>
  <si>
    <t>TIER 1 CAPITAL</t>
  </si>
  <si>
    <t>Tier 2 capital: instruments and provisions</t>
  </si>
  <si>
    <t>Directly issued qualifying Tier 2 instruments plus related stock surplus</t>
  </si>
  <si>
    <t>Tier 2 instruments (and CET1 and AT1 instruments not included in A.4 and B.4) issued by subsidiaries and held by third parties (amount allowed in group Tier 2)</t>
  </si>
  <si>
    <t>Provisions</t>
  </si>
  <si>
    <t>Tier 2 capital before regulatory adjustments</t>
  </si>
  <si>
    <t>Less: Tier 2 capital: regulatory adjustments</t>
  </si>
  <si>
    <t>C.8</t>
  </si>
  <si>
    <t>Investments in own Tier 2 instruments</t>
  </si>
  <si>
    <t>Reciprocal cross-holdings in Tier 2 instruments</t>
  </si>
  <si>
    <t>C.9</t>
  </si>
  <si>
    <t>C.10</t>
  </si>
  <si>
    <t>C.11</t>
  </si>
  <si>
    <t>National specific regulatory adjustments, including Pillar 2 deductions applied to Tier 2 capital</t>
  </si>
  <si>
    <t>Total regulatory adjustments to Tier 2 capital</t>
  </si>
  <si>
    <t>C.11a</t>
  </si>
  <si>
    <t>C.12</t>
  </si>
  <si>
    <t>TIER 2 CAPITAL</t>
  </si>
  <si>
    <t>TOTAL CAPITAL</t>
  </si>
  <si>
    <t>E</t>
  </si>
  <si>
    <t>Capital Memorandum Items</t>
  </si>
  <si>
    <t>Amounts below the thresholds for deduction (before risk weighting)</t>
  </si>
  <si>
    <t>E.1</t>
  </si>
  <si>
    <t>E.2</t>
  </si>
  <si>
    <t>Non-significant investments in the capital of other financial institutions</t>
  </si>
  <si>
    <t>Significant investments in the common stock of financial institutions</t>
  </si>
  <si>
    <t>E.3</t>
  </si>
  <si>
    <t>E.4</t>
  </si>
  <si>
    <t>Mortgage servicing rights (net of related tax liability)</t>
  </si>
  <si>
    <t>Deferred tax assets arising from temporary differences (net of related tax liability)</t>
  </si>
  <si>
    <t>Applicable caps on the inclusion of provisions in Tier 2</t>
  </si>
  <si>
    <t>E.5</t>
  </si>
  <si>
    <t>E.6</t>
  </si>
  <si>
    <t>E.7</t>
  </si>
  <si>
    <t>E.8</t>
  </si>
  <si>
    <t xml:space="preserve">Cap on inclusion of provisions in Tier 2 under standardised approach </t>
  </si>
  <si>
    <t>Provisions eligible for inclusion in Tier 2 in respect of exposures subject to standardised approach (prior to application of cap)</t>
  </si>
  <si>
    <t>Provisions eligible for inclusion in Tier 2 in respect of exposures subject to internal ratings-based approach (prior to application of cap)</t>
  </si>
  <si>
    <t xml:space="preserve">Cap for inclusion of provisions in Tier 2 under internal ratings-based approach </t>
  </si>
  <si>
    <t>of which: amount relating to DVAs recognised on origination</t>
  </si>
  <si>
    <t>of which: signifcant investments in the common stock of financials</t>
  </si>
  <si>
    <t>of which: mortgage servicing rights</t>
  </si>
  <si>
    <t>of which: deferred tax assets arising from temporary differences</t>
  </si>
  <si>
    <t>of which: classified as equity under applicable accounting standards</t>
  </si>
  <si>
    <t>of which: classified as liabilities under applicable accounting standards</t>
  </si>
  <si>
    <t>automatically generated from line B.13a</t>
  </si>
  <si>
    <t>of which: excess AT1 deductions</t>
  </si>
  <si>
    <t>automatically generated from line C.11a</t>
  </si>
  <si>
    <t>Regulatory adjustments applied to Additional Tier 1 due to insufficient Tier 2 to cover deductions</t>
  </si>
  <si>
    <r>
      <t>Regulatory adjustments applied to Common Equity Tier 1 due to insufficient Additional Tier 1 and Tier 2 to cover deductions</t>
    </r>
    <r>
      <rPr>
        <sz val="10"/>
        <color rgb="FFFF0000"/>
        <rFont val="Arial"/>
        <family val="2"/>
      </rPr>
      <t/>
    </r>
  </si>
  <si>
    <t>of which: excess Tier 2 deductions</t>
  </si>
  <si>
    <t>On-balance sheet exposures</t>
  </si>
  <si>
    <t>Total on-balance sheet exposures (excluding derivatives and SFTs)</t>
  </si>
  <si>
    <t>Derivative exposures</t>
  </si>
  <si>
    <t>Replacement cost (net of eligible cash variation margin)</t>
  </si>
  <si>
    <t>Add-on amount</t>
  </si>
  <si>
    <t>Gross up for derivatives collateral provided</t>
  </si>
  <si>
    <t>Gross notional credit derivatives sold</t>
  </si>
  <si>
    <t>Total derivative exposures</t>
  </si>
  <si>
    <t>Securities financing transaction exposures</t>
  </si>
  <si>
    <t>Gross SFT assets (with no recognition of accounting netting), after adjusting for sale accounting transactions</t>
  </si>
  <si>
    <t>SFT counterparty exposure</t>
  </si>
  <si>
    <t>Agent transaction exposures</t>
  </si>
  <si>
    <t>Total securities financing transaction exposures</t>
  </si>
  <si>
    <t>Other off-balance sheet exposures</t>
  </si>
  <si>
    <t>Off-balance sheet exposure at gross notional amount</t>
  </si>
  <si>
    <t>D.1</t>
  </si>
  <si>
    <t>D.2</t>
  </si>
  <si>
    <t>D.3</t>
  </si>
  <si>
    <t>Total other off-balance sheet exposures</t>
  </si>
  <si>
    <t>Capital and Total Exposures</t>
  </si>
  <si>
    <t>Tier 1 Capital (end of reporting period value)</t>
  </si>
  <si>
    <t>Total exposures (end of reporting period value</t>
  </si>
  <si>
    <t>F</t>
  </si>
  <si>
    <t xml:space="preserve">LEVERAGE RATIO </t>
  </si>
  <si>
    <t>Less: assets deducted in determining Basel III Tier 1 capital</t>
  </si>
  <si>
    <t>Less: Notional offsets and add-on deductions for written credit derivatives)</t>
  </si>
  <si>
    <t>Less: adjustments for conversion to credit equivalent amount</t>
  </si>
  <si>
    <t>CAPITAL RATIOS</t>
  </si>
  <si>
    <t>CREDIT RISK</t>
  </si>
  <si>
    <t>insert from SR-1B summary</t>
  </si>
  <si>
    <t>Credit Risk - RWA Equivalent: SSA</t>
  </si>
  <si>
    <t>Credit Risk - RWA Equivalent: SAC</t>
  </si>
  <si>
    <t>Credit Risk - RWA Equivalent: FIRB</t>
  </si>
  <si>
    <t>Credit Risk - RWA Equivalent: AIRB</t>
  </si>
  <si>
    <t>TOTAL CREDIT RISK RWA</t>
  </si>
  <si>
    <t>OPERATIONAL RISK</t>
  </si>
  <si>
    <t>Operational Risk - RWA Equivalent: BIA</t>
  </si>
  <si>
    <t>linked from SR-1C</t>
  </si>
  <si>
    <t>Operational Risk - RWA Equivalent: SAO</t>
  </si>
  <si>
    <t>Operational Risk - RWA Equivalent: ASA</t>
  </si>
  <si>
    <t>Operational Risk - RWA Equivalent: AMA</t>
  </si>
  <si>
    <t>TOTAL OPERATIONAL RISK RWA</t>
  </si>
  <si>
    <t>MARKET RISK IN THE BANKING BOOK</t>
  </si>
  <si>
    <t>Market Risk - RWA Equivalent - SAM: FX &amp; Gold</t>
  </si>
  <si>
    <t>linked from SR-4</t>
  </si>
  <si>
    <t>Market Risk - RWA Equivalent - SAM: Commodities</t>
  </si>
  <si>
    <t>TOTAL BANKING BOOK MARKET RISK RWA</t>
  </si>
  <si>
    <t>TOTAL SETTLEMENT RISK RWA</t>
  </si>
  <si>
    <t>TOTAL RISK WEIGHTED ASSETS (Pillar 1)</t>
  </si>
  <si>
    <t>of which: 250% risk weighted assets</t>
  </si>
  <si>
    <t>of which: 1250% risk weighted assets</t>
  </si>
  <si>
    <t>F.1</t>
  </si>
  <si>
    <t>F.2</t>
  </si>
  <si>
    <t>F.3</t>
  </si>
  <si>
    <t>CET1 ratio (as a % of risk weighted assets)</t>
  </si>
  <si>
    <t>Tier 1 ratio (as a % of risk weighted assets)</t>
  </si>
  <si>
    <t>Total capital ratio (as a % of risk weighted assets)</t>
  </si>
  <si>
    <t>Actual ratios</t>
  </si>
  <si>
    <t>Bank specific minima</t>
  </si>
  <si>
    <t>National minima</t>
  </si>
  <si>
    <t>F.4</t>
  </si>
  <si>
    <t>F.5</t>
  </si>
  <si>
    <r>
      <rPr>
        <b/>
        <sz val="10"/>
        <rFont val="Arial"/>
        <family val="2"/>
      </rPr>
      <t xml:space="preserve">FORM SR-2A (extract): </t>
    </r>
    <r>
      <rPr>
        <b/>
        <sz val="10"/>
        <color indexed="8"/>
        <rFont val="Arial"/>
        <family val="2"/>
      </rPr>
      <t>CAPITAL DEFINITION (CET1, ADDITIONAL TIER 1, TIER 2, TOTAL CAPITAL, MEMORANDUM ITEMS)</t>
    </r>
  </si>
  <si>
    <r>
      <rPr>
        <b/>
        <sz val="10"/>
        <rFont val="Arial"/>
        <family val="2"/>
      </rPr>
      <t>FORM SR-2C (extract):</t>
    </r>
    <r>
      <rPr>
        <b/>
        <sz val="10"/>
        <color indexed="8"/>
        <rFont val="Arial"/>
        <family val="2"/>
      </rPr>
      <t xml:space="preserve"> CAPITAL RATIOS</t>
    </r>
  </si>
  <si>
    <r>
      <rPr>
        <b/>
        <sz val="10"/>
        <rFont val="Arial"/>
        <family val="2"/>
      </rPr>
      <t>FORM SR-2D</t>
    </r>
    <r>
      <rPr>
        <b/>
        <sz val="10"/>
        <color indexed="8"/>
        <rFont val="Arial"/>
        <family val="2"/>
      </rPr>
      <t>: LEVERAGE RATIO</t>
    </r>
  </si>
  <si>
    <t>automatically generated from line B.15 of Form SR-2A</t>
  </si>
  <si>
    <t>On-balance sheet items (exclude derivatives and SFTs; include collateral)</t>
  </si>
  <si>
    <t>SUBTOTAL</t>
  </si>
  <si>
    <t>K</t>
  </si>
  <si>
    <t>K.1</t>
  </si>
  <si>
    <t>K.2</t>
  </si>
  <si>
    <t>Securitisations - Equity Tranches</t>
  </si>
  <si>
    <t>L</t>
  </si>
  <si>
    <t>Other Balance Sheet Exposures</t>
  </si>
  <si>
    <r>
      <rPr>
        <b/>
        <sz val="10"/>
        <rFont val="Arial"/>
        <family val="2"/>
      </rPr>
      <t>FORM SR-1B (extract only)</t>
    </r>
    <r>
      <rPr>
        <b/>
        <sz val="10"/>
        <color indexed="8"/>
        <rFont val="Arial"/>
        <family val="2"/>
      </rPr>
      <t xml:space="preserve">: revised portfolio K </t>
    </r>
  </si>
  <si>
    <t>J</t>
  </si>
  <si>
    <t>Past Due Exposures</t>
  </si>
  <si>
    <t>J.1</t>
  </si>
  <si>
    <t>Secured</t>
  </si>
  <si>
    <t>J.1.1</t>
  </si>
  <si>
    <t>Risk Weight 0%</t>
  </si>
  <si>
    <t>J.1.2</t>
  </si>
  <si>
    <t>Risk Weight 20%</t>
  </si>
  <si>
    <t>J.1.3</t>
  </si>
  <si>
    <t>Risk Weight 35%</t>
  </si>
  <si>
    <t>J.1.4</t>
  </si>
  <si>
    <t>Risk Weight 50%</t>
  </si>
  <si>
    <t>J.1.5</t>
  </si>
  <si>
    <t>Risk Weight 75%</t>
  </si>
  <si>
    <t>J.1.6</t>
  </si>
  <si>
    <t>Risk Weight 100%</t>
  </si>
  <si>
    <t>J.1.7</t>
  </si>
  <si>
    <t>Risk Weight 150%</t>
  </si>
  <si>
    <t>J.2</t>
  </si>
  <si>
    <t>Unsecured</t>
  </si>
  <si>
    <t>J.2.1</t>
  </si>
  <si>
    <t>J.2.2</t>
  </si>
  <si>
    <t>J.2.3</t>
  </si>
  <si>
    <t>L.1</t>
  </si>
  <si>
    <t>Tangible Assets</t>
  </si>
  <si>
    <t>L.2</t>
  </si>
  <si>
    <t>Equity</t>
  </si>
  <si>
    <t>L.3</t>
  </si>
  <si>
    <t>High Risk Assets</t>
  </si>
  <si>
    <t>L.4</t>
  </si>
  <si>
    <t>Other, including Prepayments and Debtors</t>
  </si>
  <si>
    <t>L.4.1</t>
  </si>
  <si>
    <t>L.4.2</t>
  </si>
  <si>
    <t>L.4.3</t>
  </si>
  <si>
    <t>L.4.4</t>
  </si>
  <si>
    <t>L.4.5</t>
  </si>
  <si>
    <t>L.4.6</t>
  </si>
  <si>
    <t>L.4.7</t>
  </si>
  <si>
    <t>Item</t>
  </si>
  <si>
    <t>Nature of Item</t>
  </si>
  <si>
    <t>Amount after CRM £'000</t>
  </si>
  <si>
    <t>Risk Weight</t>
  </si>
  <si>
    <t>Risk Weighted Amount £'000</t>
  </si>
  <si>
    <t>250% and 1250% risk weighted items (NEW)</t>
  </si>
  <si>
    <t>250% risk weighted items</t>
  </si>
  <si>
    <t>K.1.1</t>
  </si>
  <si>
    <t>K.1.2</t>
  </si>
  <si>
    <t>K.1.3</t>
  </si>
  <si>
    <t>SUB TOTAL</t>
  </si>
  <si>
    <t>Significant investments in the common stock of banking, financial and insurance entities</t>
  </si>
  <si>
    <t>Mortgage servicing rights</t>
  </si>
  <si>
    <t>Deferred tax assets arising from temporary differences</t>
  </si>
  <si>
    <t>1250% risk weighted items</t>
  </si>
  <si>
    <t>Significant investments in commercial entities</t>
  </si>
  <si>
    <t>Netted amounts of cash payables and cash receivables of gross SFT assets</t>
  </si>
  <si>
    <t>Less: exempted CCP leg of client-cleared trade exposures</t>
  </si>
  <si>
    <t>K.2.1</t>
  </si>
  <si>
    <t>K.2.2</t>
  </si>
  <si>
    <t>linked from SR-1B, section K.1</t>
  </si>
  <si>
    <t>linked from SR-1B, section K.2</t>
  </si>
  <si>
    <t>Bank specific buffer (as a % of risk weighted assets)</t>
  </si>
  <si>
    <t>F.6</t>
  </si>
  <si>
    <t>F.7</t>
  </si>
  <si>
    <t>F.8</t>
  </si>
  <si>
    <t>Eligible (total) capital required to support Pillar 1 risks</t>
  </si>
  <si>
    <t xml:space="preserve">Eligible (total) capital required to support Pillar 2 risks (pre buffer) </t>
  </si>
  <si>
    <t>Eligible (total) capital required to support notification level (inclusive of any capital planning buffer)</t>
  </si>
  <si>
    <t>F.9</t>
  </si>
  <si>
    <t>Surplus total eligible capital</t>
  </si>
  <si>
    <t>Total eligible capital required (to meet bank specific notification level)</t>
  </si>
  <si>
    <t>Less: deductions of receivables assets for cash variation margin provided in derivatives transactions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</si>
</sst>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 ;\(#,##0\)"/>
    <numFmt numFmtId="165" formatCode="#,##0.00\ ;\(#,##0.00\)"/>
  </numFmts>
  <fonts count="23" x14ac:knownFonts="1">
    <font>
      <sz val="11"/>
      <color theme="1"/>
      <name val="Calibri"/>
      <family val="2"/>
      <scheme val="minor"/>
    </font>
    <font>
      <b/>
      <sz val="12"/>
      <name val="Arial"/>
      <family val="2"/>
    </font>
    <font>
      <b/>
      <u/>
      <sz val="12"/>
      <name val="Arial"/>
      <family val="2"/>
    </font>
    <font>
      <b/>
      <sz val="10"/>
      <color indexed="8"/>
      <name val="Arial"/>
      <family val="2"/>
    </font>
    <font>
      <b/>
      <sz val="12"/>
      <color indexed="8"/>
      <name val="Arial"/>
      <family val="2"/>
    </font>
    <font>
      <b/>
      <sz val="10"/>
      <name val="Arial"/>
      <family val="2"/>
    </font>
    <font>
      <b/>
      <u/>
      <sz val="10"/>
      <color indexed="8"/>
      <name val="Arial"/>
    </font>
    <font>
      <sz val="12"/>
      <color indexed="8"/>
      <name val="Arial"/>
    </font>
    <font>
      <sz val="10"/>
      <color indexed="8"/>
      <name val="Arial"/>
      <family val="2"/>
    </font>
    <font>
      <sz val="10"/>
      <color indexed="8"/>
      <name val="Arial"/>
    </font>
    <font>
      <i/>
      <sz val="10"/>
      <color indexed="8"/>
      <name val="Arial"/>
      <family val="2"/>
    </font>
    <font>
      <sz val="10"/>
      <name val="Arial"/>
      <family val="2"/>
    </font>
    <font>
      <b/>
      <sz val="11"/>
      <color theme="1"/>
      <name val="Calibri"/>
      <family val="2"/>
      <scheme val="minor"/>
    </font>
    <font>
      <sz val="10"/>
      <color theme="1"/>
      <name val="Arial"/>
      <family val="2"/>
    </font>
    <font>
      <b/>
      <sz val="10"/>
      <color theme="1"/>
      <name val="Arial"/>
      <family val="2"/>
    </font>
    <font>
      <i/>
      <sz val="10"/>
      <color theme="1"/>
      <name val="Arial"/>
      <family val="2"/>
    </font>
    <font>
      <sz val="10"/>
      <color rgb="FFFF0000"/>
      <name val="Arial"/>
      <family val="2"/>
    </font>
    <font>
      <sz val="11"/>
      <color theme="1"/>
      <name val="Calibri"/>
      <family val="2"/>
      <scheme val="minor"/>
    </font>
    <font>
      <sz val="10"/>
      <color theme="1"/>
      <name val="Calibri"/>
      <family val="2"/>
      <scheme val="minor"/>
    </font>
    <font>
      <i/>
      <sz val="10"/>
      <color rgb="FFFF0000"/>
      <name val="Arial"/>
      <family val="2"/>
    </font>
    <font>
      <sz val="10"/>
      <color indexed="22"/>
      <name val="Arial"/>
      <family val="2"/>
    </font>
    <font>
      <i/>
      <sz val="10"/>
      <name val="Arial"/>
      <family val="2"/>
    </font>
    <font>
      <b/>
      <u/>
      <sz val="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32">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9" fontId="17" fillId="0" borderId="0" applyFont="0" applyFill="0" applyBorder="0" applyAlignment="0" applyProtection="0"/>
    <xf numFmtId="43" fontId="17" fillId="0" borderId="0" applyFont="0" applyFill="0" applyBorder="0" applyAlignment="0" applyProtection="0"/>
  </cellStyleXfs>
  <cellXfs count="247">
    <xf numFmtId="0" fontId="0" fillId="0" borderId="0" xfId="0"/>
    <xf numFmtId="164" fontId="0" fillId="3" borderId="9" xfId="0" applyNumberFormat="1" applyFill="1" applyBorder="1" applyAlignment="1" applyProtection="1">
      <alignment horizontal="right"/>
      <protection locked="0"/>
    </xf>
    <xf numFmtId="164" fontId="6" fillId="3" borderId="9" xfId="0" applyNumberFormat="1" applyFont="1" applyFill="1" applyBorder="1" applyAlignment="1" applyProtection="1">
      <alignment horizontal="right"/>
    </xf>
    <xf numFmtId="164" fontId="9" fillId="3" borderId="3" xfId="0" applyNumberFormat="1" applyFont="1" applyFill="1" applyBorder="1" applyAlignment="1" applyProtection="1">
      <alignment horizontal="right"/>
    </xf>
    <xf numFmtId="164" fontId="3" fillId="3" borderId="3" xfId="0" applyNumberFormat="1" applyFont="1" applyFill="1" applyBorder="1" applyAlignment="1" applyProtection="1">
      <alignment horizontal="right"/>
    </xf>
    <xf numFmtId="164" fontId="3" fillId="4" borderId="3" xfId="0" applyNumberFormat="1" applyFont="1" applyFill="1" applyBorder="1" applyAlignment="1" applyProtection="1">
      <alignment horizontal="right"/>
    </xf>
    <xf numFmtId="0" fontId="0" fillId="3" borderId="1" xfId="0" applyFill="1" applyBorder="1" applyAlignment="1"/>
    <xf numFmtId="0" fontId="0" fillId="3" borderId="0" xfId="0" applyFill="1" applyBorder="1" applyAlignment="1"/>
    <xf numFmtId="0" fontId="0" fillId="3" borderId="0" xfId="0" applyFill="1" applyBorder="1" applyAlignment="1">
      <alignment horizontal="right"/>
    </xf>
    <xf numFmtId="164" fontId="2" fillId="3" borderId="0" xfId="0" applyNumberFormat="1" applyFont="1" applyFill="1" applyBorder="1" applyAlignment="1">
      <alignment horizontal="center"/>
    </xf>
    <xf numFmtId="164" fontId="0" fillId="3" borderId="0" xfId="0" applyNumberFormat="1" applyFill="1" applyBorder="1" applyAlignment="1">
      <alignment horizontal="center"/>
    </xf>
    <xf numFmtId="0" fontId="0" fillId="3" borderId="2" xfId="0" applyFill="1" applyBorder="1" applyAlignment="1"/>
    <xf numFmtId="0" fontId="0" fillId="3" borderId="0" xfId="0" applyFill="1"/>
    <xf numFmtId="0" fontId="1" fillId="3" borderId="1" xfId="0" applyFont="1" applyFill="1" applyBorder="1" applyAlignment="1"/>
    <xf numFmtId="0" fontId="1" fillId="3" borderId="0" xfId="0" applyFont="1" applyFill="1" applyBorder="1" applyAlignment="1"/>
    <xf numFmtId="0" fontId="4" fillId="3" borderId="2" xfId="0" applyFont="1" applyFill="1" applyBorder="1" applyAlignment="1" applyProtection="1">
      <alignment horizontal="left"/>
    </xf>
    <xf numFmtId="0" fontId="5" fillId="3" borderId="1" xfId="0" applyFont="1" applyFill="1" applyBorder="1" applyAlignment="1"/>
    <xf numFmtId="0" fontId="5" fillId="3" borderId="0" xfId="0" applyFont="1" applyFill="1" applyBorder="1" applyAlignment="1"/>
    <xf numFmtId="49" fontId="3" fillId="3" borderId="0" xfId="0" applyNumberFormat="1" applyFont="1" applyFill="1" applyBorder="1" applyAlignment="1" applyProtection="1">
      <alignment horizontal="right" vertical="top"/>
    </xf>
    <xf numFmtId="164" fontId="3" fillId="3" borderId="0" xfId="0" applyNumberFormat="1" applyFont="1" applyFill="1" applyBorder="1" applyAlignment="1" applyProtection="1">
      <alignment horizontal="right" vertical="top"/>
    </xf>
    <xf numFmtId="0" fontId="3" fillId="3" borderId="2" xfId="0" applyFont="1" applyFill="1" applyBorder="1" applyAlignment="1" applyProtection="1">
      <alignment horizontal="left"/>
    </xf>
    <xf numFmtId="0" fontId="0" fillId="3" borderId="4" xfId="0" applyFill="1" applyBorder="1" applyAlignment="1"/>
    <xf numFmtId="0" fontId="5" fillId="3" borderId="5" xfId="0" applyFont="1" applyFill="1" applyBorder="1" applyAlignment="1"/>
    <xf numFmtId="49" fontId="3" fillId="3" borderId="5" xfId="0" applyNumberFormat="1" applyFont="1" applyFill="1" applyBorder="1" applyAlignment="1" applyProtection="1">
      <alignment horizontal="left" wrapText="1"/>
    </xf>
    <xf numFmtId="164" fontId="5" fillId="3" borderId="3" xfId="0" applyNumberFormat="1" applyFont="1" applyFill="1" applyBorder="1" applyAlignment="1">
      <alignment vertical="center" wrapText="1"/>
    </xf>
    <xf numFmtId="0" fontId="7" fillId="3" borderId="2" xfId="0" applyFont="1" applyFill="1" applyBorder="1" applyAlignment="1" applyProtection="1">
      <alignment horizontal="left"/>
    </xf>
    <xf numFmtId="0" fontId="0" fillId="3" borderId="7" xfId="0" applyFill="1" applyBorder="1" applyAlignment="1"/>
    <xf numFmtId="49" fontId="8" fillId="3" borderId="8" xfId="0" applyNumberFormat="1" applyFont="1" applyFill="1" applyBorder="1" applyAlignment="1" applyProtection="1">
      <alignment horizontal="left" wrapText="1"/>
    </xf>
    <xf numFmtId="49" fontId="8" fillId="3" borderId="5" xfId="0" applyNumberFormat="1" applyFont="1" applyFill="1" applyBorder="1" applyAlignment="1" applyProtection="1">
      <alignment horizontal="left"/>
    </xf>
    <xf numFmtId="164" fontId="0" fillId="3" borderId="3" xfId="0" applyNumberFormat="1" applyFill="1" applyBorder="1" applyAlignment="1" applyProtection="1">
      <alignment horizontal="right"/>
      <protection locked="0"/>
    </xf>
    <xf numFmtId="0" fontId="8" fillId="3" borderId="5" xfId="0" applyFont="1" applyFill="1" applyBorder="1" applyAlignment="1">
      <alignment horizontal="left"/>
    </xf>
    <xf numFmtId="0" fontId="12" fillId="3" borderId="5" xfId="0" applyFont="1" applyFill="1" applyBorder="1" applyAlignment="1"/>
    <xf numFmtId="49" fontId="3" fillId="3" borderId="5" xfId="0" applyNumberFormat="1" applyFont="1" applyFill="1" applyBorder="1" applyAlignment="1" applyProtection="1">
      <alignment horizontal="right"/>
    </xf>
    <xf numFmtId="49" fontId="3" fillId="3" borderId="5" xfId="0" applyNumberFormat="1" applyFont="1" applyFill="1" applyBorder="1" applyAlignment="1" applyProtection="1">
      <alignment horizontal="left"/>
    </xf>
    <xf numFmtId="164" fontId="7" fillId="3" borderId="3" xfId="0" applyNumberFormat="1" applyFont="1" applyFill="1" applyBorder="1" applyAlignment="1" applyProtection="1">
      <alignment horizontal="right"/>
    </xf>
    <xf numFmtId="0" fontId="9" fillId="3" borderId="2" xfId="0" applyFont="1" applyFill="1" applyBorder="1" applyAlignment="1" applyProtection="1">
      <alignment horizontal="left"/>
    </xf>
    <xf numFmtId="164" fontId="9" fillId="3" borderId="11" xfId="0" applyNumberFormat="1" applyFont="1" applyFill="1" applyBorder="1" applyAlignment="1" applyProtection="1">
      <alignment horizontal="right"/>
    </xf>
    <xf numFmtId="164" fontId="9" fillId="3" borderId="12" xfId="0" applyNumberFormat="1" applyFont="1" applyFill="1" applyBorder="1" applyAlignment="1" applyProtection="1">
      <alignment horizontal="right"/>
    </xf>
    <xf numFmtId="0" fontId="0" fillId="3" borderId="13" xfId="0" applyFill="1" applyBorder="1" applyAlignment="1"/>
    <xf numFmtId="49" fontId="3" fillId="3" borderId="8" xfId="0" applyNumberFormat="1" applyFont="1" applyFill="1" applyBorder="1" applyAlignment="1" applyProtection="1">
      <alignment horizontal="left"/>
    </xf>
    <xf numFmtId="164" fontId="9" fillId="3" borderId="15" xfId="0" applyNumberFormat="1" applyFont="1" applyFill="1" applyBorder="1" applyAlignment="1" applyProtection="1">
      <alignment horizontal="right"/>
    </xf>
    <xf numFmtId="49" fontId="4" fillId="3" borderId="0" xfId="0" applyNumberFormat="1" applyFont="1" applyFill="1" applyBorder="1" applyAlignment="1" applyProtection="1">
      <alignment horizontal="left"/>
    </xf>
    <xf numFmtId="164" fontId="4" fillId="3" borderId="0" xfId="0" applyNumberFormat="1" applyFont="1" applyFill="1" applyBorder="1" applyAlignment="1" applyProtection="1">
      <alignment horizontal="right"/>
    </xf>
    <xf numFmtId="164" fontId="9" fillId="3" borderId="0" xfId="0" applyNumberFormat="1" applyFont="1" applyFill="1" applyBorder="1" applyAlignment="1" applyProtection="1">
      <alignment horizontal="right"/>
    </xf>
    <xf numFmtId="164" fontId="10" fillId="3" borderId="16" xfId="0" applyNumberFormat="1" applyFont="1" applyFill="1" applyBorder="1" applyAlignment="1" applyProtection="1">
      <alignment horizontal="left"/>
    </xf>
    <xf numFmtId="164" fontId="9" fillId="3" borderId="3" xfId="0" applyNumberFormat="1" applyFont="1" applyFill="1" applyBorder="1" applyAlignment="1" applyProtection="1">
      <alignment horizontal="right"/>
      <protection locked="0"/>
    </xf>
    <xf numFmtId="0" fontId="9" fillId="3" borderId="16" xfId="0" applyFont="1" applyFill="1" applyBorder="1" applyAlignment="1" applyProtection="1">
      <alignment horizontal="left"/>
    </xf>
    <xf numFmtId="0" fontId="0" fillId="3" borderId="17" xfId="0" applyFill="1" applyBorder="1" applyAlignment="1"/>
    <xf numFmtId="0" fontId="0" fillId="3" borderId="18" xfId="0" applyFill="1" applyBorder="1" applyAlignment="1"/>
    <xf numFmtId="0" fontId="11" fillId="3" borderId="18" xfId="0" applyFont="1" applyFill="1" applyBorder="1" applyAlignment="1">
      <alignment horizontal="right"/>
    </xf>
    <xf numFmtId="164" fontId="0" fillId="3" borderId="18" xfId="0" applyNumberFormat="1" applyFill="1" applyBorder="1" applyAlignment="1">
      <alignment horizontal="right"/>
    </xf>
    <xf numFmtId="0" fontId="0" fillId="3" borderId="19" xfId="0" applyFill="1" applyBorder="1" applyAlignment="1"/>
    <xf numFmtId="164" fontId="6" fillId="3" borderId="3" xfId="0" applyNumberFormat="1" applyFont="1" applyFill="1" applyBorder="1" applyAlignment="1" applyProtection="1">
      <alignment horizontal="right"/>
    </xf>
    <xf numFmtId="0" fontId="13" fillId="3" borderId="8" xfId="0" applyFont="1" applyFill="1" applyBorder="1" applyAlignment="1"/>
    <xf numFmtId="0" fontId="13" fillId="3" borderId="5" xfId="0" applyFont="1" applyFill="1" applyBorder="1" applyAlignment="1"/>
    <xf numFmtId="0" fontId="14" fillId="3" borderId="5" xfId="0" applyFont="1" applyFill="1" applyBorder="1" applyAlignment="1"/>
    <xf numFmtId="49" fontId="8" fillId="3" borderId="5" xfId="0" applyNumberFormat="1" applyFont="1" applyFill="1" applyBorder="1" applyAlignment="1" applyProtection="1">
      <alignment horizontal="left" wrapText="1"/>
    </xf>
    <xf numFmtId="164" fontId="9" fillId="0" borderId="3" xfId="0" applyNumberFormat="1" applyFont="1" applyFill="1" applyBorder="1" applyAlignment="1" applyProtection="1">
      <alignment horizontal="right"/>
    </xf>
    <xf numFmtId="0" fontId="12" fillId="3" borderId="7" xfId="0" applyFont="1" applyFill="1" applyBorder="1" applyAlignment="1"/>
    <xf numFmtId="49" fontId="8" fillId="3" borderId="8" xfId="0" applyNumberFormat="1" applyFont="1" applyFill="1" applyBorder="1" applyAlignment="1" applyProtection="1">
      <alignment horizontal="left"/>
    </xf>
    <xf numFmtId="0" fontId="14" fillId="3" borderId="8" xfId="0" applyFont="1" applyFill="1" applyBorder="1" applyAlignment="1"/>
    <xf numFmtId="164" fontId="10" fillId="3" borderId="2" xfId="0" applyNumberFormat="1" applyFont="1" applyFill="1" applyBorder="1" applyAlignment="1" applyProtection="1">
      <alignment horizontal="left"/>
    </xf>
    <xf numFmtId="164" fontId="0" fillId="0" borderId="3" xfId="0" applyNumberFormat="1" applyFill="1" applyBorder="1" applyAlignment="1" applyProtection="1">
      <alignment horizontal="right"/>
      <protection locked="0"/>
    </xf>
    <xf numFmtId="164" fontId="0" fillId="3" borderId="12" xfId="0" applyNumberFormat="1" applyFill="1" applyBorder="1" applyAlignment="1">
      <alignment horizontal="right"/>
    </xf>
    <xf numFmtId="164" fontId="0" fillId="3" borderId="20" xfId="0" applyNumberFormat="1" applyFill="1" applyBorder="1" applyAlignment="1">
      <alignment horizontal="right"/>
    </xf>
    <xf numFmtId="164" fontId="6" fillId="3" borderId="7" xfId="0" applyNumberFormat="1" applyFont="1" applyFill="1" applyBorder="1" applyAlignment="1" applyProtection="1">
      <alignment horizontal="right"/>
    </xf>
    <xf numFmtId="0" fontId="0" fillId="3" borderId="10" xfId="0" applyFill="1" applyBorder="1" applyAlignment="1"/>
    <xf numFmtId="0" fontId="14" fillId="3" borderId="0" xfId="0" applyFont="1" applyFill="1" applyBorder="1" applyAlignment="1"/>
    <xf numFmtId="49" fontId="3" fillId="3" borderId="0" xfId="0" applyNumberFormat="1" applyFont="1" applyFill="1" applyBorder="1" applyAlignment="1" applyProtection="1">
      <alignment horizontal="left" wrapText="1"/>
    </xf>
    <xf numFmtId="164" fontId="12" fillId="3" borderId="3" xfId="0" applyNumberFormat="1" applyFont="1" applyFill="1" applyBorder="1" applyAlignment="1" applyProtection="1">
      <alignment horizontal="right"/>
      <protection locked="0"/>
    </xf>
    <xf numFmtId="164" fontId="3" fillId="0" borderId="3" xfId="0" applyNumberFormat="1" applyFont="1" applyFill="1" applyBorder="1" applyAlignment="1" applyProtection="1">
      <alignment horizontal="right"/>
    </xf>
    <xf numFmtId="49" fontId="10" fillId="3" borderId="5" xfId="0" applyNumberFormat="1" applyFont="1" applyFill="1" applyBorder="1" applyAlignment="1" applyProtection="1">
      <alignment horizontal="right"/>
    </xf>
    <xf numFmtId="0" fontId="15" fillId="3" borderId="5" xfId="0" applyFont="1" applyFill="1" applyBorder="1" applyAlignment="1"/>
    <xf numFmtId="49" fontId="8" fillId="3" borderId="5" xfId="0" applyNumberFormat="1" applyFont="1" applyFill="1" applyBorder="1" applyAlignment="1" applyProtection="1">
      <alignment horizontal="right"/>
    </xf>
    <xf numFmtId="164" fontId="10" fillId="3" borderId="3" xfId="0" applyNumberFormat="1" applyFont="1" applyFill="1" applyBorder="1" applyAlignment="1" applyProtection="1">
      <alignment horizontal="left" wrapText="1"/>
    </xf>
    <xf numFmtId="164" fontId="8" fillId="2" borderId="9" xfId="0" applyNumberFormat="1" applyFont="1" applyFill="1" applyBorder="1" applyAlignment="1" applyProtection="1">
      <alignment horizontal="right"/>
    </xf>
    <xf numFmtId="164" fontId="13" fillId="2" borderId="9" xfId="0" applyNumberFormat="1" applyFont="1" applyFill="1" applyBorder="1" applyAlignment="1" applyProtection="1">
      <alignment horizontal="right"/>
      <protection locked="0"/>
    </xf>
    <xf numFmtId="164" fontId="13" fillId="2" borderId="3" xfId="0" applyNumberFormat="1" applyFont="1" applyFill="1" applyBorder="1" applyAlignment="1" applyProtection="1">
      <alignment horizontal="right"/>
      <protection locked="0"/>
    </xf>
    <xf numFmtId="164" fontId="13" fillId="2" borderId="3" xfId="0" applyNumberFormat="1" applyFont="1" applyFill="1" applyBorder="1" applyAlignment="1">
      <alignment horizontal="right"/>
    </xf>
    <xf numFmtId="164" fontId="13" fillId="0" borderId="3" xfId="0" applyNumberFormat="1" applyFont="1" applyFill="1" applyBorder="1" applyAlignment="1" applyProtection="1">
      <alignment horizontal="right"/>
      <protection locked="0"/>
    </xf>
    <xf numFmtId="164" fontId="13" fillId="5" borderId="3" xfId="0" applyNumberFormat="1" applyFont="1" applyFill="1" applyBorder="1" applyAlignment="1" applyProtection="1">
      <alignment horizontal="right"/>
      <protection locked="0"/>
    </xf>
    <xf numFmtId="164" fontId="14" fillId="4" borderId="11" xfId="0" applyNumberFormat="1" applyFont="1" applyFill="1" applyBorder="1" applyAlignment="1" applyProtection="1">
      <alignment horizontal="right"/>
      <protection locked="0"/>
    </xf>
    <xf numFmtId="49" fontId="10" fillId="3" borderId="8" xfId="0" applyNumberFormat="1" applyFont="1" applyFill="1" applyBorder="1" applyAlignment="1" applyProtection="1">
      <alignment horizontal="right"/>
    </xf>
    <xf numFmtId="0" fontId="15" fillId="3" borderId="8" xfId="0" applyFont="1" applyFill="1" applyBorder="1" applyAlignment="1"/>
    <xf numFmtId="164" fontId="18" fillId="0" borderId="3" xfId="0" applyNumberFormat="1" applyFont="1" applyFill="1" applyBorder="1" applyAlignment="1">
      <alignment horizontal="right"/>
    </xf>
    <xf numFmtId="164" fontId="8" fillId="0" borderId="9" xfId="0" applyNumberFormat="1" applyFont="1" applyFill="1" applyBorder="1" applyAlignment="1" applyProtection="1">
      <alignment horizontal="right"/>
    </xf>
    <xf numFmtId="164" fontId="8" fillId="0" borderId="3" xfId="0" applyNumberFormat="1" applyFont="1" applyFill="1" applyBorder="1" applyAlignment="1" applyProtection="1">
      <alignment horizontal="right"/>
    </xf>
    <xf numFmtId="164" fontId="8" fillId="5" borderId="3" xfId="0" applyNumberFormat="1" applyFont="1" applyFill="1" applyBorder="1" applyAlignment="1" applyProtection="1">
      <alignment horizontal="right"/>
    </xf>
    <xf numFmtId="164" fontId="9" fillId="5" borderId="11" xfId="0" applyNumberFormat="1" applyFont="1" applyFill="1" applyBorder="1" applyAlignment="1" applyProtection="1">
      <alignment horizontal="right"/>
    </xf>
    <xf numFmtId="164" fontId="13" fillId="0" borderId="3" xfId="0" applyNumberFormat="1" applyFont="1" applyFill="1" applyBorder="1" applyAlignment="1">
      <alignment horizontal="right"/>
    </xf>
    <xf numFmtId="164" fontId="13" fillId="0" borderId="9" xfId="0" applyNumberFormat="1" applyFont="1" applyFill="1" applyBorder="1" applyAlignment="1">
      <alignment horizontal="right"/>
    </xf>
    <xf numFmtId="164" fontId="8" fillId="5" borderId="11" xfId="0" applyNumberFormat="1" applyFont="1" applyFill="1" applyBorder="1" applyAlignment="1" applyProtection="1">
      <alignment horizontal="right"/>
    </xf>
    <xf numFmtId="0" fontId="16" fillId="3" borderId="2" xfId="0" applyFont="1" applyFill="1" applyBorder="1" applyAlignment="1" applyProtection="1">
      <alignment horizontal="left"/>
    </xf>
    <xf numFmtId="164" fontId="19" fillId="3" borderId="16" xfId="0" applyNumberFormat="1" applyFont="1" applyFill="1" applyBorder="1" applyAlignment="1" applyProtection="1">
      <alignment horizontal="left"/>
    </xf>
    <xf numFmtId="164" fontId="19" fillId="3" borderId="2" xfId="0" applyNumberFormat="1" applyFont="1" applyFill="1" applyBorder="1" applyAlignment="1" applyProtection="1">
      <alignment horizontal="left"/>
    </xf>
    <xf numFmtId="164" fontId="13" fillId="3" borderId="3" xfId="0" applyNumberFormat="1" applyFont="1" applyFill="1" applyBorder="1" applyAlignment="1" applyProtection="1">
      <alignment horizontal="right"/>
      <protection locked="0"/>
    </xf>
    <xf numFmtId="164" fontId="14" fillId="3" borderId="11" xfId="0" applyNumberFormat="1" applyFont="1" applyFill="1" applyBorder="1" applyAlignment="1" applyProtection="1">
      <alignment horizontal="right"/>
      <protection locked="0"/>
    </xf>
    <xf numFmtId="10" fontId="14" fillId="4" borderId="14" xfId="1" applyNumberFormat="1" applyFont="1" applyFill="1" applyBorder="1" applyAlignment="1" applyProtection="1">
      <alignment horizontal="right"/>
      <protection locked="0"/>
    </xf>
    <xf numFmtId="164" fontId="11" fillId="0" borderId="10" xfId="0" applyNumberFormat="1" applyFont="1" applyFill="1" applyBorder="1" applyAlignment="1" applyProtection="1">
      <protection locked="0"/>
    </xf>
    <xf numFmtId="0" fontId="0" fillId="3" borderId="21" xfId="0" applyFill="1" applyBorder="1" applyAlignment="1" applyProtection="1"/>
    <xf numFmtId="0" fontId="0" fillId="3" borderId="22" xfId="0" applyFill="1" applyBorder="1" applyAlignment="1" applyProtection="1"/>
    <xf numFmtId="0" fontId="0" fillId="3" borderId="22" xfId="0" applyFill="1" applyBorder="1" applyAlignment="1" applyProtection="1">
      <alignment horizontal="right"/>
    </xf>
    <xf numFmtId="164" fontId="0" fillId="3" borderId="22" xfId="0" applyNumberFormat="1" applyFill="1" applyBorder="1" applyAlignment="1" applyProtection="1">
      <alignment horizontal="right"/>
    </xf>
    <xf numFmtId="0" fontId="0" fillId="3" borderId="0" xfId="0" applyFill="1" applyBorder="1" applyAlignment="1" applyProtection="1"/>
    <xf numFmtId="0" fontId="0" fillId="3" borderId="2" xfId="0" applyFill="1" applyBorder="1" applyProtection="1"/>
    <xf numFmtId="0" fontId="0" fillId="3" borderId="1" xfId="0" applyFill="1" applyBorder="1" applyAlignment="1" applyProtection="1"/>
    <xf numFmtId="0" fontId="2" fillId="3" borderId="0" xfId="0" applyFont="1" applyFill="1" applyBorder="1" applyAlignment="1" applyProtection="1">
      <alignment horizontal="center"/>
    </xf>
    <xf numFmtId="0" fontId="1" fillId="3" borderId="1" xfId="0" applyFont="1" applyFill="1" applyBorder="1" applyAlignment="1" applyProtection="1"/>
    <xf numFmtId="0" fontId="1" fillId="3" borderId="0" xfId="0" applyFont="1" applyFill="1" applyBorder="1" applyAlignment="1" applyProtection="1"/>
    <xf numFmtId="49" fontId="4" fillId="3" borderId="0" xfId="0" applyNumberFormat="1" applyFont="1" applyFill="1" applyBorder="1" applyAlignment="1" applyProtection="1">
      <alignment horizontal="left" vertical="top"/>
    </xf>
    <xf numFmtId="164" fontId="5" fillId="3" borderId="10" xfId="0" applyNumberFormat="1" applyFont="1" applyFill="1" applyBorder="1" applyAlignment="1" applyProtection="1">
      <alignment vertical="center" wrapText="1"/>
    </xf>
    <xf numFmtId="0" fontId="4" fillId="3" borderId="7" xfId="0" applyFont="1" applyFill="1" applyBorder="1" applyAlignment="1" applyProtection="1">
      <alignment horizontal="left"/>
    </xf>
    <xf numFmtId="0" fontId="0" fillId="3" borderId="4" xfId="0" applyFill="1" applyBorder="1" applyAlignment="1" applyProtection="1"/>
    <xf numFmtId="0" fontId="5" fillId="3" borderId="5" xfId="0" applyFont="1" applyFill="1" applyBorder="1" applyAlignment="1" applyProtection="1">
      <alignment vertical="center"/>
    </xf>
    <xf numFmtId="0" fontId="8" fillId="3" borderId="7" xfId="0" applyFont="1" applyFill="1" applyBorder="1" applyAlignment="1" applyProtection="1">
      <alignment horizontal="left"/>
    </xf>
    <xf numFmtId="0" fontId="11" fillId="3" borderId="1" xfId="0" applyFont="1" applyFill="1" applyBorder="1" applyAlignment="1" applyProtection="1"/>
    <xf numFmtId="0" fontId="11" fillId="3" borderId="7" xfId="0" applyFont="1" applyFill="1" applyBorder="1" applyAlignment="1" applyProtection="1"/>
    <xf numFmtId="0" fontId="11" fillId="3" borderId="8" xfId="0" applyFont="1" applyFill="1" applyBorder="1" applyAlignment="1" applyProtection="1"/>
    <xf numFmtId="0" fontId="10" fillId="3" borderId="7" xfId="0" applyFont="1" applyFill="1" applyBorder="1" applyAlignment="1" applyProtection="1">
      <alignment horizontal="left"/>
    </xf>
    <xf numFmtId="0" fontId="11" fillId="3" borderId="13" xfId="0" applyFont="1" applyFill="1" applyBorder="1" applyAlignment="1" applyProtection="1"/>
    <xf numFmtId="0" fontId="5" fillId="3" borderId="0" xfId="0" applyFont="1" applyFill="1" applyBorder="1" applyAlignment="1" applyProtection="1"/>
    <xf numFmtId="164" fontId="5" fillId="3" borderId="0" xfId="2" applyNumberFormat="1" applyFont="1" applyFill="1" applyBorder="1" applyAlignment="1" applyProtection="1"/>
    <xf numFmtId="0" fontId="11" fillId="3" borderId="5" xfId="0" applyFont="1" applyFill="1" applyBorder="1" applyAlignment="1" applyProtection="1"/>
    <xf numFmtId="0" fontId="8" fillId="3" borderId="0" xfId="0" applyFont="1" applyFill="1" applyBorder="1" applyAlignment="1" applyProtection="1">
      <alignment horizontal="left"/>
    </xf>
    <xf numFmtId="0" fontId="11" fillId="3" borderId="0" xfId="0" applyFont="1" applyFill="1" applyBorder="1" applyAlignment="1" applyProtection="1"/>
    <xf numFmtId="0" fontId="11" fillId="3" borderId="10" xfId="0" applyFont="1" applyFill="1" applyBorder="1" applyAlignment="1" applyProtection="1"/>
    <xf numFmtId="0" fontId="5" fillId="3" borderId="5" xfId="0" applyFont="1" applyFill="1" applyBorder="1" applyAlignment="1" applyProtection="1"/>
    <xf numFmtId="0" fontId="20" fillId="3" borderId="1" xfId="0" applyFont="1" applyFill="1" applyBorder="1" applyAlignment="1" applyProtection="1"/>
    <xf numFmtId="10" fontId="5" fillId="3" borderId="0" xfId="1" applyNumberFormat="1" applyFont="1" applyFill="1" applyBorder="1" applyAlignment="1" applyProtection="1"/>
    <xf numFmtId="0" fontId="0" fillId="3" borderId="17" xfId="0" applyFill="1" applyBorder="1" applyAlignment="1" applyProtection="1"/>
    <xf numFmtId="0" fontId="0" fillId="3" borderId="18" xfId="0" applyFill="1" applyBorder="1" applyAlignment="1" applyProtection="1"/>
    <xf numFmtId="0" fontId="5" fillId="3" borderId="18" xfId="0" applyFont="1" applyFill="1" applyBorder="1" applyAlignment="1" applyProtection="1"/>
    <xf numFmtId="0" fontId="0" fillId="3" borderId="19" xfId="0" applyFill="1" applyBorder="1" applyProtection="1"/>
    <xf numFmtId="49" fontId="3" fillId="3" borderId="0" xfId="0" applyNumberFormat="1" applyFont="1" applyFill="1" applyBorder="1" applyAlignment="1" applyProtection="1">
      <alignment horizontal="center" vertical="top"/>
    </xf>
    <xf numFmtId="164" fontId="11" fillId="2" borderId="10" xfId="0" applyNumberFormat="1" applyFont="1" applyFill="1" applyBorder="1" applyAlignment="1" applyProtection="1">
      <protection locked="0"/>
    </xf>
    <xf numFmtId="164" fontId="11" fillId="2" borderId="4" xfId="0" applyNumberFormat="1" applyFont="1" applyFill="1" applyBorder="1" applyAlignment="1" applyProtection="1">
      <protection locked="0"/>
    </xf>
    <xf numFmtId="164" fontId="11" fillId="5" borderId="10" xfId="0" applyNumberFormat="1" applyFont="1" applyFill="1" applyBorder="1" applyAlignment="1" applyProtection="1"/>
    <xf numFmtId="164" fontId="5" fillId="4" borderId="23" xfId="2" applyNumberFormat="1" applyFont="1" applyFill="1" applyBorder="1" applyAlignment="1" applyProtection="1"/>
    <xf numFmtId="0" fontId="10" fillId="3" borderId="0" xfId="0" applyFont="1" applyFill="1" applyBorder="1" applyAlignment="1" applyProtection="1">
      <alignment horizontal="left"/>
    </xf>
    <xf numFmtId="164" fontId="13" fillId="2" borderId="13" xfId="0" applyNumberFormat="1" applyFont="1" applyFill="1" applyBorder="1" applyAlignment="1" applyProtection="1">
      <protection locked="0"/>
    </xf>
    <xf numFmtId="164" fontId="13" fillId="5" borderId="13" xfId="0" applyNumberFormat="1" applyFont="1" applyFill="1" applyBorder="1" applyAlignment="1" applyProtection="1"/>
    <xf numFmtId="164" fontId="13" fillId="5" borderId="24" xfId="0" applyNumberFormat="1" applyFont="1" applyFill="1" applyBorder="1" applyAlignment="1" applyProtection="1"/>
    <xf numFmtId="164" fontId="11" fillId="5" borderId="3" xfId="0" applyNumberFormat="1" applyFont="1" applyFill="1" applyBorder="1" applyAlignment="1" applyProtection="1"/>
    <xf numFmtId="0" fontId="11" fillId="3" borderId="4" xfId="0" applyFont="1" applyFill="1" applyBorder="1" applyAlignment="1" applyProtection="1"/>
    <xf numFmtId="0" fontId="21" fillId="3" borderId="8" xfId="0" applyFont="1" applyFill="1" applyBorder="1" applyAlignment="1" applyProtection="1"/>
    <xf numFmtId="0" fontId="21" fillId="3" borderId="8" xfId="0" applyFont="1" applyFill="1" applyBorder="1" applyAlignment="1" applyProtection="1">
      <alignment horizontal="right"/>
    </xf>
    <xf numFmtId="0" fontId="21" fillId="3" borderId="5" xfId="0" applyFont="1" applyFill="1" applyBorder="1" applyAlignment="1" applyProtection="1">
      <alignment horizontal="right"/>
    </xf>
    <xf numFmtId="0" fontId="19" fillId="3" borderId="0" xfId="0" applyFont="1" applyFill="1" applyBorder="1" applyAlignment="1" applyProtection="1">
      <alignment horizontal="left"/>
    </xf>
    <xf numFmtId="0" fontId="4" fillId="3" borderId="0" xfId="0" applyFont="1" applyFill="1" applyBorder="1" applyAlignment="1" applyProtection="1">
      <alignment horizontal="left"/>
    </xf>
    <xf numFmtId="0" fontId="14" fillId="3" borderId="3" xfId="0" applyFont="1" applyFill="1" applyBorder="1" applyAlignment="1" applyProtection="1"/>
    <xf numFmtId="164" fontId="5" fillId="3" borderId="4" xfId="0" applyNumberFormat="1" applyFont="1" applyFill="1" applyBorder="1" applyAlignment="1" applyProtection="1">
      <alignment vertical="center" wrapText="1"/>
    </xf>
    <xf numFmtId="49" fontId="3" fillId="3" borderId="0" xfId="0" applyNumberFormat="1" applyFont="1" applyFill="1" applyBorder="1" applyAlignment="1" applyProtection="1">
      <alignment horizontal="center" vertical="top"/>
    </xf>
    <xf numFmtId="0" fontId="21" fillId="3" borderId="0" xfId="0" applyFont="1" applyFill="1" applyBorder="1" applyAlignment="1" applyProtection="1">
      <alignment horizontal="left"/>
    </xf>
    <xf numFmtId="164" fontId="21" fillId="3" borderId="3" xfId="0" applyNumberFormat="1" applyFont="1" applyFill="1" applyBorder="1" applyAlignment="1" applyProtection="1">
      <alignment horizontal="left" wrapText="1"/>
    </xf>
    <xf numFmtId="0" fontId="13" fillId="3" borderId="0" xfId="0" applyFont="1" applyFill="1" applyBorder="1" applyAlignment="1"/>
    <xf numFmtId="0" fontId="5" fillId="3" borderId="6" xfId="0" applyFont="1" applyFill="1" applyBorder="1" applyAlignment="1"/>
    <xf numFmtId="0" fontId="5" fillId="3" borderId="3" xfId="0" applyFont="1" applyFill="1" applyBorder="1" applyAlignment="1">
      <alignment vertical="center"/>
    </xf>
    <xf numFmtId="164" fontId="5" fillId="3" borderId="3" xfId="0" applyNumberFormat="1" applyFont="1" applyFill="1" applyBorder="1" applyAlignment="1">
      <alignment horizontal="center" vertical="center" wrapText="1"/>
    </xf>
    <xf numFmtId="0" fontId="5" fillId="3" borderId="10" xfId="0" applyFont="1" applyFill="1" applyBorder="1" applyAlignment="1"/>
    <xf numFmtId="0" fontId="5" fillId="3" borderId="0" xfId="0" applyFont="1" applyFill="1" applyBorder="1" applyAlignment="1">
      <alignment vertical="center"/>
    </xf>
    <xf numFmtId="0" fontId="5" fillId="3" borderId="0" xfId="0" applyFont="1" applyFill="1" applyBorder="1" applyAlignment="1">
      <alignment horizontal="right" vertical="center"/>
    </xf>
    <xf numFmtId="164" fontId="5" fillId="3" borderId="25" xfId="0" applyNumberFormat="1" applyFont="1" applyFill="1" applyBorder="1" applyAlignment="1">
      <alignment vertical="center"/>
    </xf>
    <xf numFmtId="0" fontId="13" fillId="3" borderId="1" xfId="0" applyFont="1" applyFill="1" applyBorder="1" applyAlignment="1"/>
    <xf numFmtId="0" fontId="13" fillId="3" borderId="0" xfId="0" applyFont="1" applyFill="1"/>
    <xf numFmtId="0" fontId="3" fillId="3" borderId="0" xfId="0" applyFont="1" applyFill="1" applyBorder="1" applyAlignment="1" applyProtection="1">
      <alignment horizontal="left"/>
    </xf>
    <xf numFmtId="164" fontId="13" fillId="3" borderId="10" xfId="0" applyNumberFormat="1" applyFont="1" applyFill="1" applyBorder="1" applyAlignment="1"/>
    <xf numFmtId="164" fontId="13" fillId="3" borderId="5" xfId="0" applyNumberFormat="1" applyFont="1" applyFill="1" applyBorder="1" applyAlignment="1"/>
    <xf numFmtId="0" fontId="13" fillId="3" borderId="3" xfId="0" applyFont="1" applyFill="1" applyBorder="1" applyAlignment="1"/>
    <xf numFmtId="164" fontId="13" fillId="3" borderId="8" xfId="0" applyNumberFormat="1" applyFont="1" applyFill="1" applyBorder="1" applyAlignment="1"/>
    <xf numFmtId="164" fontId="13" fillId="3" borderId="12" xfId="0" applyNumberFormat="1" applyFont="1" applyFill="1" applyBorder="1" applyAlignment="1"/>
    <xf numFmtId="164" fontId="13" fillId="3" borderId="3" xfId="0" applyNumberFormat="1" applyFont="1" applyFill="1" applyBorder="1" applyAlignment="1"/>
    <xf numFmtId="164" fontId="13" fillId="3" borderId="11" xfId="0" applyNumberFormat="1" applyFont="1" applyFill="1" applyBorder="1" applyAlignment="1"/>
    <xf numFmtId="164" fontId="13" fillId="3" borderId="13" xfId="0" applyNumberFormat="1" applyFont="1" applyFill="1" applyBorder="1" applyAlignment="1"/>
    <xf numFmtId="164" fontId="13" fillId="3" borderId="26" xfId="0" applyNumberFormat="1" applyFont="1" applyFill="1" applyBorder="1" applyAlignment="1"/>
    <xf numFmtId="0" fontId="13" fillId="3" borderId="13" xfId="0" applyFont="1" applyFill="1" applyBorder="1" applyAlignment="1"/>
    <xf numFmtId="0" fontId="13" fillId="3" borderId="10" xfId="0" applyFont="1" applyFill="1" applyBorder="1" applyAlignment="1"/>
    <xf numFmtId="0" fontId="13" fillId="3" borderId="26" xfId="0" applyFont="1" applyFill="1" applyBorder="1" applyAlignment="1">
      <alignment horizontal="right"/>
    </xf>
    <xf numFmtId="0" fontId="13" fillId="3" borderId="6" xfId="0" applyFont="1" applyFill="1" applyBorder="1" applyAlignment="1">
      <alignment horizontal="right"/>
    </xf>
    <xf numFmtId="164" fontId="13" fillId="0" borderId="26" xfId="0" applyNumberFormat="1" applyFont="1" applyFill="1" applyBorder="1" applyAlignment="1" applyProtection="1">
      <protection locked="0"/>
    </xf>
    <xf numFmtId="164" fontId="13" fillId="0" borderId="3" xfId="0" applyNumberFormat="1" applyFont="1" applyFill="1" applyBorder="1" applyAlignment="1" applyProtection="1">
      <protection locked="0"/>
    </xf>
    <xf numFmtId="164" fontId="13" fillId="0" borderId="12" xfId="0" applyNumberFormat="1" applyFont="1" applyFill="1" applyBorder="1" applyAlignment="1" applyProtection="1">
      <protection locked="0"/>
    </xf>
    <xf numFmtId="164" fontId="5" fillId="4" borderId="14" xfId="0" applyNumberFormat="1" applyFont="1" applyFill="1" applyBorder="1" applyAlignment="1">
      <alignment vertical="center"/>
    </xf>
    <xf numFmtId="164" fontId="13" fillId="0" borderId="9" xfId="0" applyNumberFormat="1" applyFont="1" applyFill="1" applyBorder="1" applyAlignment="1" applyProtection="1">
      <protection locked="0"/>
    </xf>
    <xf numFmtId="0" fontId="13" fillId="3" borderId="21" xfId="0" applyFont="1" applyFill="1" applyBorder="1" applyAlignment="1"/>
    <xf numFmtId="0" fontId="13" fillId="3" borderId="22" xfId="0" applyFont="1" applyFill="1" applyBorder="1" applyAlignment="1"/>
    <xf numFmtId="0" fontId="13" fillId="3" borderId="22" xfId="0" applyFont="1" applyFill="1" applyBorder="1" applyAlignment="1">
      <alignment horizontal="right"/>
    </xf>
    <xf numFmtId="164" fontId="22" fillId="3" borderId="22" xfId="0" applyNumberFormat="1" applyFont="1" applyFill="1" applyBorder="1" applyAlignment="1">
      <alignment horizontal="center"/>
    </xf>
    <xf numFmtId="164" fontId="13" fillId="3" borderId="22" xfId="0" applyNumberFormat="1" applyFont="1" applyFill="1" applyBorder="1" applyAlignment="1">
      <alignment horizontal="center"/>
    </xf>
    <xf numFmtId="0" fontId="13" fillId="3" borderId="28" xfId="0" applyFont="1" applyFill="1" applyBorder="1"/>
    <xf numFmtId="0" fontId="13" fillId="3" borderId="2" xfId="0" applyFont="1" applyFill="1" applyBorder="1"/>
    <xf numFmtId="0" fontId="13" fillId="3" borderId="1" xfId="0" applyFont="1" applyFill="1" applyBorder="1"/>
    <xf numFmtId="0" fontId="13" fillId="3" borderId="17" xfId="0" applyFont="1" applyFill="1" applyBorder="1"/>
    <xf numFmtId="0" fontId="13" fillId="3" borderId="18" xfId="0" applyFont="1" applyFill="1" applyBorder="1"/>
    <xf numFmtId="0" fontId="13" fillId="3" borderId="19" xfId="0" applyFont="1" applyFill="1" applyBorder="1"/>
    <xf numFmtId="0" fontId="13" fillId="3" borderId="6" xfId="0" applyFont="1" applyFill="1" applyBorder="1" applyAlignment="1"/>
    <xf numFmtId="0" fontId="5" fillId="3" borderId="13" xfId="0" applyFont="1" applyFill="1" applyBorder="1" applyAlignment="1"/>
    <xf numFmtId="164" fontId="13" fillId="3" borderId="7" xfId="0" applyNumberFormat="1" applyFont="1" applyFill="1" applyBorder="1" applyAlignment="1"/>
    <xf numFmtId="0" fontId="11" fillId="3" borderId="13" xfId="0" applyFont="1" applyFill="1" applyBorder="1" applyAlignment="1"/>
    <xf numFmtId="0" fontId="11" fillId="3" borderId="8" xfId="0" applyFont="1" applyFill="1" applyBorder="1" applyAlignment="1"/>
    <xf numFmtId="0" fontId="13" fillId="3" borderId="8" xfId="0" applyFont="1" applyFill="1" applyBorder="1" applyAlignment="1">
      <alignment horizontal="right"/>
    </xf>
    <xf numFmtId="0" fontId="13" fillId="3" borderId="5" xfId="0" applyFont="1" applyFill="1" applyBorder="1" applyAlignment="1">
      <alignment horizontal="right"/>
    </xf>
    <xf numFmtId="164" fontId="13" fillId="3" borderId="9" xfId="0" applyNumberFormat="1" applyFont="1" applyFill="1" applyBorder="1" applyAlignment="1"/>
    <xf numFmtId="164" fontId="13" fillId="3" borderId="0" xfId="0" applyNumberFormat="1" applyFont="1" applyFill="1" applyBorder="1" applyAlignment="1"/>
    <xf numFmtId="0" fontId="14" fillId="3" borderId="5" xfId="0" applyFont="1" applyFill="1" applyBorder="1" applyAlignment="1">
      <alignment horizontal="right"/>
    </xf>
    <xf numFmtId="0" fontId="13" fillId="3" borderId="8" xfId="0" applyFont="1" applyFill="1" applyBorder="1" applyAlignment="1">
      <alignment horizontal="right" wrapText="1"/>
    </xf>
    <xf numFmtId="164" fontId="13" fillId="0" borderId="11" xfId="0" applyNumberFormat="1" applyFont="1" applyFill="1" applyBorder="1" applyAlignment="1" applyProtection="1">
      <protection locked="0"/>
    </xf>
    <xf numFmtId="164" fontId="14" fillId="4" borderId="14" xfId="0" applyNumberFormat="1" applyFont="1" applyFill="1" applyBorder="1" applyAlignment="1" applyProtection="1">
      <protection locked="0"/>
    </xf>
    <xf numFmtId="164" fontId="14" fillId="4" borderId="15" xfId="0" applyNumberFormat="1" applyFont="1" applyFill="1" applyBorder="1" applyAlignment="1" applyProtection="1">
      <protection locked="0"/>
    </xf>
    <xf numFmtId="164" fontId="14" fillId="4" borderId="23" xfId="0" applyNumberFormat="1" applyFont="1" applyFill="1" applyBorder="1" applyAlignment="1"/>
    <xf numFmtId="164" fontId="13" fillId="3" borderId="0" xfId="0" applyNumberFormat="1" applyFont="1" applyFill="1" applyBorder="1" applyAlignment="1" applyProtection="1">
      <protection locked="0"/>
    </xf>
    <xf numFmtId="164" fontId="13" fillId="3" borderId="30" xfId="0" applyNumberFormat="1" applyFont="1" applyFill="1" applyBorder="1" applyAlignment="1"/>
    <xf numFmtId="164" fontId="5" fillId="3" borderId="3" xfId="0" applyNumberFormat="1" applyFont="1" applyFill="1" applyBorder="1" applyAlignment="1">
      <alignment vertical="center"/>
    </xf>
    <xf numFmtId="164" fontId="5" fillId="4" borderId="27" xfId="0" applyNumberFormat="1" applyFont="1" applyFill="1" applyBorder="1" applyAlignment="1">
      <alignment vertical="center"/>
    </xf>
    <xf numFmtId="164" fontId="5" fillId="4" borderId="31" xfId="0" applyNumberFormat="1" applyFont="1" applyFill="1" applyBorder="1" applyAlignment="1">
      <alignment vertical="center"/>
    </xf>
    <xf numFmtId="49" fontId="11" fillId="3" borderId="5" xfId="0" applyNumberFormat="1" applyFont="1" applyFill="1" applyBorder="1" applyAlignment="1" applyProtection="1">
      <alignment horizontal="left" wrapText="1"/>
    </xf>
    <xf numFmtId="164" fontId="5" fillId="3" borderId="9" xfId="2" applyNumberFormat="1" applyFont="1" applyFill="1" applyBorder="1" applyAlignment="1" applyProtection="1"/>
    <xf numFmtId="165" fontId="5" fillId="4" borderId="23" xfId="2" applyNumberFormat="1" applyFont="1" applyFill="1" applyBorder="1" applyAlignment="1" applyProtection="1"/>
    <xf numFmtId="2" fontId="13" fillId="5" borderId="3" xfId="0" applyNumberFormat="1" applyFont="1" applyFill="1" applyBorder="1" applyAlignment="1" applyProtection="1"/>
    <xf numFmtId="2" fontId="13" fillId="5" borderId="3" xfId="0" applyNumberFormat="1" applyFont="1" applyFill="1" applyBorder="1" applyAlignment="1" applyProtection="1">
      <alignment horizontal="right"/>
    </xf>
    <xf numFmtId="2" fontId="13" fillId="2" borderId="6" xfId="0" applyNumberFormat="1" applyFont="1" applyFill="1" applyBorder="1" applyAlignment="1" applyProtection="1"/>
    <xf numFmtId="2" fontId="5" fillId="4" borderId="23" xfId="0" applyNumberFormat="1" applyFont="1" applyFill="1" applyBorder="1" applyAlignment="1" applyProtection="1">
      <protection locked="0"/>
    </xf>
    <xf numFmtId="0" fontId="13" fillId="0" borderId="3" xfId="0" applyFont="1" applyFill="1" applyBorder="1" applyAlignment="1" applyProtection="1"/>
    <xf numFmtId="0" fontId="11" fillId="3" borderId="5" xfId="0" applyFont="1" applyFill="1" applyBorder="1" applyAlignment="1" applyProtection="1">
      <alignment wrapText="1"/>
    </xf>
    <xf numFmtId="164" fontId="5" fillId="3" borderId="11" xfId="0" applyNumberFormat="1" applyFont="1" applyFill="1" applyBorder="1" applyAlignment="1" applyProtection="1">
      <alignment vertical="center" wrapText="1"/>
    </xf>
    <xf numFmtId="0" fontId="13" fillId="3" borderId="0" xfId="0" applyFont="1" applyFill="1" applyBorder="1" applyAlignment="1" applyProtection="1"/>
    <xf numFmtId="164" fontId="5" fillId="3" borderId="8" xfId="2" applyNumberFormat="1" applyFont="1" applyFill="1" applyBorder="1" applyAlignment="1" applyProtection="1"/>
    <xf numFmtId="0" fontId="13" fillId="3" borderId="8" xfId="0" applyFont="1" applyFill="1" applyBorder="1" applyAlignment="1" applyProtection="1"/>
    <xf numFmtId="164" fontId="5" fillId="3" borderId="0" xfId="0" applyNumberFormat="1" applyFont="1" applyFill="1" applyBorder="1" applyAlignment="1" applyProtection="1">
      <alignment vertical="center" wrapText="1"/>
    </xf>
    <xf numFmtId="164" fontId="5" fillId="3" borderId="13" xfId="2" applyNumberFormat="1" applyFont="1" applyFill="1" applyBorder="1" applyAlignment="1" applyProtection="1"/>
    <xf numFmtId="2" fontId="13" fillId="3" borderId="29" xfId="0" applyNumberFormat="1" applyFont="1" applyFill="1" applyBorder="1" applyAlignment="1" applyProtection="1">
      <alignment horizontal="right"/>
    </xf>
    <xf numFmtId="0" fontId="0" fillId="3" borderId="20" xfId="0" applyFill="1" applyBorder="1"/>
    <xf numFmtId="164" fontId="5" fillId="3" borderId="20" xfId="0" applyNumberFormat="1" applyFont="1" applyFill="1" applyBorder="1" applyAlignment="1" applyProtection="1">
      <alignment vertical="center" wrapText="1"/>
    </xf>
    <xf numFmtId="2" fontId="13" fillId="3" borderId="20" xfId="0" applyNumberFormat="1" applyFont="1" applyFill="1" applyBorder="1" applyAlignment="1" applyProtection="1">
      <alignment horizontal="right"/>
    </xf>
    <xf numFmtId="0" fontId="13" fillId="3" borderId="20" xfId="0" applyFont="1" applyFill="1" applyBorder="1" applyAlignment="1" applyProtection="1"/>
    <xf numFmtId="0" fontId="13" fillId="3" borderId="26" xfId="0" applyFont="1" applyFill="1" applyBorder="1" applyAlignment="1" applyProtection="1"/>
    <xf numFmtId="164" fontId="9" fillId="3" borderId="6" xfId="0" applyNumberFormat="1" applyFont="1" applyFill="1" applyBorder="1" applyAlignment="1" applyProtection="1">
      <alignment horizontal="right"/>
    </xf>
    <xf numFmtId="164" fontId="14" fillId="4" borderId="23" xfId="0" applyNumberFormat="1" applyFont="1" applyFill="1" applyBorder="1" applyAlignment="1" applyProtection="1">
      <alignment horizontal="right"/>
      <protection locked="0"/>
    </xf>
    <xf numFmtId="164" fontId="14" fillId="4" borderId="3" xfId="0" applyNumberFormat="1" applyFont="1" applyFill="1" applyBorder="1" applyAlignment="1" applyProtection="1">
      <alignment horizontal="right"/>
      <protection locked="0"/>
    </xf>
    <xf numFmtId="164" fontId="14" fillId="4" borderId="9" xfId="0" applyNumberFormat="1" applyFont="1" applyFill="1" applyBorder="1" applyAlignment="1">
      <alignment horizontal="right"/>
    </xf>
    <xf numFmtId="164" fontId="6" fillId="3" borderId="6" xfId="0" applyNumberFormat="1" applyFont="1" applyFill="1" applyBorder="1" applyAlignment="1" applyProtection="1">
      <alignment horizontal="right"/>
    </xf>
    <xf numFmtId="164" fontId="14" fillId="4" borderId="23" xfId="0" applyNumberFormat="1" applyFont="1" applyFill="1" applyBorder="1" applyAlignment="1">
      <alignment horizontal="right"/>
    </xf>
    <xf numFmtId="164" fontId="3" fillId="4" borderId="23" xfId="0" applyNumberFormat="1" applyFont="1" applyFill="1" applyBorder="1" applyAlignment="1" applyProtection="1">
      <alignment horizontal="right"/>
    </xf>
    <xf numFmtId="49" fontId="3" fillId="4" borderId="10" xfId="0" applyNumberFormat="1" applyFont="1" applyFill="1" applyBorder="1" applyAlignment="1" applyProtection="1">
      <alignment horizontal="center" vertical="top"/>
    </xf>
    <xf numFmtId="49" fontId="3" fillId="4" borderId="5" xfId="0" applyNumberFormat="1" applyFont="1" applyFill="1" applyBorder="1" applyAlignment="1" applyProtection="1">
      <alignment horizontal="center" vertical="top"/>
    </xf>
    <xf numFmtId="49" fontId="3" fillId="4" borderId="6" xfId="0" applyNumberFormat="1" applyFont="1" applyFill="1" applyBorder="1" applyAlignment="1" applyProtection="1">
      <alignment horizontal="center" vertical="top"/>
    </xf>
    <xf numFmtId="49" fontId="3" fillId="3" borderId="0" xfId="0" applyNumberFormat="1" applyFont="1" applyFill="1" applyBorder="1" applyAlignment="1" applyProtection="1">
      <alignment horizontal="center" vertical="top"/>
    </xf>
    <xf numFmtId="49" fontId="3" fillId="4" borderId="3" xfId="0" applyNumberFormat="1" applyFont="1" applyFill="1" applyBorder="1" applyAlignment="1" applyProtection="1">
      <alignment horizontal="center" vertical="top"/>
    </xf>
  </cellXfs>
  <cellStyles count="3">
    <cellStyle name="Comma" xfId="2" builtinId="3"/>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topLeftCell="A67" workbookViewId="0">
      <selection activeCell="A74" sqref="A74:G88"/>
    </sheetView>
  </sheetViews>
  <sheetFormatPr defaultRowHeight="15" x14ac:dyDescent="0.25"/>
  <cols>
    <col min="1" max="1" width="3.42578125" style="12" customWidth="1"/>
    <col min="2" max="2" width="3.85546875" style="12" customWidth="1"/>
    <col min="3" max="3" width="9" style="12" bestFit="1" customWidth="1"/>
    <col min="4" max="4" width="70.140625" style="12" customWidth="1"/>
    <col min="5" max="5" width="20.7109375" style="12" customWidth="1"/>
    <col min="6" max="6" width="19.5703125" style="12" customWidth="1"/>
    <col min="7" max="7" width="5" style="12" customWidth="1"/>
    <col min="8" max="16384" width="9.140625" style="12"/>
  </cols>
  <sheetData>
    <row r="1" spans="1:7" ht="15.75" x14ac:dyDescent="0.25">
      <c r="A1" s="6"/>
      <c r="B1" s="7"/>
      <c r="C1" s="7"/>
      <c r="D1" s="8"/>
      <c r="E1" s="9"/>
      <c r="F1" s="10"/>
      <c r="G1" s="11"/>
    </row>
    <row r="2" spans="1:7" ht="15.75" x14ac:dyDescent="0.25">
      <c r="A2" s="13"/>
      <c r="B2" s="14"/>
      <c r="C2" s="242" t="s">
        <v>208</v>
      </c>
      <c r="D2" s="243"/>
      <c r="E2" s="243"/>
      <c r="F2" s="244"/>
      <c r="G2" s="15"/>
    </row>
    <row r="3" spans="1:7" x14ac:dyDescent="0.25">
      <c r="A3" s="16"/>
      <c r="B3" s="17"/>
      <c r="C3" s="17"/>
      <c r="D3" s="18"/>
      <c r="E3" s="19"/>
      <c r="F3" s="19"/>
      <c r="G3" s="20"/>
    </row>
    <row r="4" spans="1:7" ht="15.75" x14ac:dyDescent="0.25">
      <c r="A4" s="6"/>
      <c r="B4" s="21"/>
      <c r="C4" s="22" t="s">
        <v>0</v>
      </c>
      <c r="D4" s="23" t="s">
        <v>27</v>
      </c>
      <c r="E4" s="24" t="s">
        <v>1</v>
      </c>
      <c r="F4" s="24" t="s">
        <v>1</v>
      </c>
      <c r="G4" s="25"/>
    </row>
    <row r="5" spans="1:7" ht="26.25" x14ac:dyDescent="0.25">
      <c r="A5" s="6"/>
      <c r="B5" s="26"/>
      <c r="C5" s="53" t="s">
        <v>2</v>
      </c>
      <c r="D5" s="27" t="s">
        <v>28</v>
      </c>
      <c r="E5" s="76"/>
      <c r="F5" s="2"/>
      <c r="G5" s="25"/>
    </row>
    <row r="6" spans="1:7" ht="15.75" x14ac:dyDescent="0.25">
      <c r="A6" s="6"/>
      <c r="B6" s="26"/>
      <c r="C6" s="54" t="s">
        <v>3</v>
      </c>
      <c r="D6" s="28" t="s">
        <v>29</v>
      </c>
      <c r="E6" s="77"/>
      <c r="F6" s="3"/>
      <c r="G6" s="25"/>
    </row>
    <row r="7" spans="1:7" ht="15.75" x14ac:dyDescent="0.25">
      <c r="A7" s="6"/>
      <c r="B7" s="26"/>
      <c r="C7" s="54" t="s">
        <v>4</v>
      </c>
      <c r="D7" s="30" t="s">
        <v>30</v>
      </c>
      <c r="E7" s="78"/>
      <c r="F7" s="52"/>
      <c r="G7" s="25"/>
    </row>
    <row r="8" spans="1:7" ht="26.25" x14ac:dyDescent="0.25">
      <c r="A8" s="6"/>
      <c r="B8" s="26"/>
      <c r="C8" s="53" t="s">
        <v>5</v>
      </c>
      <c r="D8" s="27" t="s">
        <v>31</v>
      </c>
      <c r="E8" s="75"/>
      <c r="F8" s="1"/>
      <c r="G8" s="25"/>
    </row>
    <row r="9" spans="1:7" ht="15.75" x14ac:dyDescent="0.25">
      <c r="A9" s="6"/>
      <c r="B9" s="26"/>
      <c r="C9" s="55" t="s">
        <v>6</v>
      </c>
      <c r="D9" s="33" t="s">
        <v>32</v>
      </c>
      <c r="E9" s="5">
        <f>E5+E6+E7+E8</f>
        <v>0</v>
      </c>
      <c r="F9" s="3"/>
      <c r="G9" s="25"/>
    </row>
    <row r="10" spans="1:7" ht="15.75" x14ac:dyDescent="0.25">
      <c r="A10" s="6"/>
      <c r="B10" s="26"/>
      <c r="C10" s="55"/>
      <c r="D10" s="32"/>
      <c r="E10" s="4"/>
      <c r="F10" s="3"/>
      <c r="G10" s="25"/>
    </row>
    <row r="11" spans="1:7" ht="15.75" x14ac:dyDescent="0.25">
      <c r="A11" s="6"/>
      <c r="B11" s="26"/>
      <c r="C11" s="55" t="s">
        <v>7</v>
      </c>
      <c r="D11" s="33" t="s">
        <v>33</v>
      </c>
      <c r="E11" s="4"/>
      <c r="F11" s="3"/>
      <c r="G11" s="25"/>
    </row>
    <row r="12" spans="1:7" ht="15.75" x14ac:dyDescent="0.25">
      <c r="A12" s="6"/>
      <c r="B12" s="26"/>
      <c r="C12" s="54" t="s">
        <v>8</v>
      </c>
      <c r="D12" s="28" t="s">
        <v>35</v>
      </c>
      <c r="E12" s="79"/>
      <c r="F12" s="3"/>
      <c r="G12" s="25"/>
    </row>
    <row r="13" spans="1:7" ht="15.75" x14ac:dyDescent="0.25">
      <c r="A13" s="6"/>
      <c r="B13" s="26"/>
      <c r="C13" s="54" t="s">
        <v>34</v>
      </c>
      <c r="D13" s="28" t="s">
        <v>36</v>
      </c>
      <c r="E13" s="79"/>
      <c r="F13" s="3"/>
      <c r="G13" s="25"/>
    </row>
    <row r="14" spans="1:7" ht="26.25" x14ac:dyDescent="0.25">
      <c r="A14" s="6"/>
      <c r="B14" s="26"/>
      <c r="C14" s="54" t="s">
        <v>37</v>
      </c>
      <c r="D14" s="56" t="s">
        <v>44</v>
      </c>
      <c r="E14" s="79"/>
      <c r="F14" s="3"/>
      <c r="G14" s="25"/>
    </row>
    <row r="15" spans="1:7" ht="26.25" x14ac:dyDescent="0.25">
      <c r="A15" s="6"/>
      <c r="B15" s="26"/>
      <c r="C15" s="54" t="s">
        <v>45</v>
      </c>
      <c r="D15" s="56" t="s">
        <v>46</v>
      </c>
      <c r="E15" s="79"/>
      <c r="F15" s="3"/>
      <c r="G15" s="25"/>
    </row>
    <row r="16" spans="1:7" ht="15.75" x14ac:dyDescent="0.25">
      <c r="A16" s="6"/>
      <c r="B16" s="26"/>
      <c r="C16" s="54" t="s">
        <v>38</v>
      </c>
      <c r="D16" s="28" t="s">
        <v>47</v>
      </c>
      <c r="E16" s="79"/>
      <c r="F16" s="3"/>
      <c r="G16" s="25"/>
    </row>
    <row r="17" spans="1:7" ht="15.75" x14ac:dyDescent="0.25">
      <c r="A17" s="6"/>
      <c r="B17" s="26"/>
      <c r="C17" s="54" t="s">
        <v>39</v>
      </c>
      <c r="D17" s="28" t="s">
        <v>48</v>
      </c>
      <c r="E17" s="79"/>
      <c r="F17" s="3"/>
      <c r="G17" s="25"/>
    </row>
    <row r="18" spans="1:7" ht="15.75" x14ac:dyDescent="0.25">
      <c r="A18" s="6"/>
      <c r="B18" s="26"/>
      <c r="C18" s="54" t="s">
        <v>40</v>
      </c>
      <c r="D18" s="28" t="s">
        <v>49</v>
      </c>
      <c r="E18" s="79"/>
      <c r="F18" s="3"/>
      <c r="G18" s="25"/>
    </row>
    <row r="19" spans="1:7" ht="15.75" x14ac:dyDescent="0.25">
      <c r="A19" s="6"/>
      <c r="B19" s="26"/>
      <c r="C19" s="54" t="s">
        <v>41</v>
      </c>
      <c r="D19" s="28" t="s">
        <v>50</v>
      </c>
      <c r="E19" s="79"/>
      <c r="F19" s="3"/>
      <c r="G19" s="25"/>
    </row>
    <row r="20" spans="1:7" ht="15.75" x14ac:dyDescent="0.25">
      <c r="A20" s="6"/>
      <c r="B20" s="26"/>
      <c r="C20" s="72" t="s">
        <v>51</v>
      </c>
      <c r="D20" s="71" t="s">
        <v>134</v>
      </c>
      <c r="E20" s="29"/>
      <c r="F20" s="57"/>
      <c r="G20" s="25"/>
    </row>
    <row r="21" spans="1:7" ht="15.75" x14ac:dyDescent="0.25">
      <c r="A21" s="6"/>
      <c r="B21" s="26"/>
      <c r="C21" s="54" t="s">
        <v>42</v>
      </c>
      <c r="D21" s="28" t="s">
        <v>52</v>
      </c>
      <c r="E21" s="79"/>
      <c r="F21" s="3"/>
      <c r="G21" s="25"/>
    </row>
    <row r="22" spans="1:7" ht="26.25" x14ac:dyDescent="0.25">
      <c r="A22" s="6"/>
      <c r="B22" s="26"/>
      <c r="C22" s="54" t="s">
        <v>53</v>
      </c>
      <c r="D22" s="56" t="s">
        <v>54</v>
      </c>
      <c r="E22" s="79"/>
      <c r="F22" s="3"/>
      <c r="G22" s="25"/>
    </row>
    <row r="23" spans="1:7" ht="15.75" x14ac:dyDescent="0.25">
      <c r="A23" s="6"/>
      <c r="B23" s="26"/>
      <c r="C23" s="54" t="s">
        <v>55</v>
      </c>
      <c r="D23" s="28" t="s">
        <v>56</v>
      </c>
      <c r="E23" s="79"/>
      <c r="F23" s="3"/>
      <c r="G23" s="25"/>
    </row>
    <row r="24" spans="1:7" ht="51.75" x14ac:dyDescent="0.25">
      <c r="A24" s="6"/>
      <c r="B24" s="26"/>
      <c r="C24" s="54" t="s">
        <v>57</v>
      </c>
      <c r="D24" s="56" t="s">
        <v>86</v>
      </c>
      <c r="E24" s="79"/>
      <c r="F24" s="3"/>
      <c r="G24" s="25"/>
    </row>
    <row r="25" spans="1:7" ht="39" x14ac:dyDescent="0.25">
      <c r="A25" s="6"/>
      <c r="B25" s="26"/>
      <c r="C25" s="54" t="s">
        <v>43</v>
      </c>
      <c r="D25" s="56" t="s">
        <v>64</v>
      </c>
      <c r="E25" s="79"/>
      <c r="F25" s="3"/>
      <c r="G25" s="25"/>
    </row>
    <row r="26" spans="1:7" ht="15.75" x14ac:dyDescent="0.25">
      <c r="A26" s="6"/>
      <c r="B26" s="26"/>
      <c r="C26" s="54" t="s">
        <v>58</v>
      </c>
      <c r="D26" s="28" t="s">
        <v>65</v>
      </c>
      <c r="E26" s="79"/>
      <c r="F26" s="3"/>
      <c r="G26" s="25"/>
    </row>
    <row r="27" spans="1:7" ht="26.25" x14ac:dyDescent="0.25">
      <c r="A27" s="6"/>
      <c r="B27" s="26"/>
      <c r="C27" s="54" t="s">
        <v>59</v>
      </c>
      <c r="D27" s="56" t="s">
        <v>66</v>
      </c>
      <c r="E27" s="79"/>
      <c r="F27" s="3"/>
      <c r="G27" s="25"/>
    </row>
    <row r="28" spans="1:7" ht="15.75" x14ac:dyDescent="0.25">
      <c r="A28" s="6"/>
      <c r="B28" s="26"/>
      <c r="C28" s="54" t="s">
        <v>60</v>
      </c>
      <c r="D28" s="28" t="s">
        <v>67</v>
      </c>
      <c r="E28" s="79"/>
      <c r="F28" s="3"/>
      <c r="G28" s="25"/>
    </row>
    <row r="29" spans="1:7" ht="15.75" x14ac:dyDescent="0.25">
      <c r="A29" s="6"/>
      <c r="B29" s="26"/>
      <c r="C29" s="72" t="s">
        <v>61</v>
      </c>
      <c r="D29" s="71" t="s">
        <v>135</v>
      </c>
      <c r="E29" s="29"/>
      <c r="F29" s="57"/>
      <c r="G29" s="25"/>
    </row>
    <row r="30" spans="1:7" ht="15.75" x14ac:dyDescent="0.25">
      <c r="A30" s="6"/>
      <c r="B30" s="26"/>
      <c r="C30" s="72" t="s">
        <v>62</v>
      </c>
      <c r="D30" s="71" t="s">
        <v>136</v>
      </c>
      <c r="E30" s="29"/>
      <c r="F30" s="57"/>
      <c r="G30" s="25"/>
    </row>
    <row r="31" spans="1:7" ht="15.75" x14ac:dyDescent="0.25">
      <c r="A31" s="6"/>
      <c r="B31" s="26"/>
      <c r="C31" s="72" t="s">
        <v>63</v>
      </c>
      <c r="D31" s="71" t="s">
        <v>137</v>
      </c>
      <c r="E31" s="29"/>
      <c r="F31" s="57"/>
      <c r="G31" s="25"/>
    </row>
    <row r="32" spans="1:7" ht="26.25" x14ac:dyDescent="0.25">
      <c r="A32" s="6"/>
      <c r="B32" s="26"/>
      <c r="C32" s="54" t="s">
        <v>68</v>
      </c>
      <c r="D32" s="56" t="s">
        <v>71</v>
      </c>
      <c r="E32" s="79"/>
      <c r="F32" s="3"/>
      <c r="G32" s="25"/>
    </row>
    <row r="33" spans="1:7" ht="26.25" x14ac:dyDescent="0.25">
      <c r="A33" s="6"/>
      <c r="B33" s="26"/>
      <c r="C33" s="54" t="s">
        <v>69</v>
      </c>
      <c r="D33" s="56" t="s">
        <v>144</v>
      </c>
      <c r="E33" s="80">
        <f>F52</f>
        <v>0</v>
      </c>
      <c r="F33" s="74" t="s">
        <v>140</v>
      </c>
      <c r="G33" s="25"/>
    </row>
    <row r="34" spans="1:7" ht="16.5" thickBot="1" x14ac:dyDescent="0.3">
      <c r="A34" s="6"/>
      <c r="B34" s="26"/>
      <c r="C34" s="55" t="s">
        <v>70</v>
      </c>
      <c r="D34" s="33" t="s">
        <v>73</v>
      </c>
      <c r="E34" s="81">
        <f>E12+E13+E14+E15+E16+E17+E18+E19+E21+E22+E23+E24+E25+E26+E27+E28+E32+E33</f>
        <v>0</v>
      </c>
      <c r="F34" s="36"/>
      <c r="G34" s="25"/>
    </row>
    <row r="35" spans="1:7" ht="16.5" thickBot="1" x14ac:dyDescent="0.3">
      <c r="A35" s="6"/>
      <c r="B35" s="38"/>
      <c r="C35" s="31" t="s">
        <v>72</v>
      </c>
      <c r="D35" s="33" t="s">
        <v>74</v>
      </c>
      <c r="E35" s="236">
        <f>E9-E34</f>
        <v>0</v>
      </c>
      <c r="F35" s="235"/>
      <c r="G35" s="25"/>
    </row>
    <row r="36" spans="1:7" ht="15.75" x14ac:dyDescent="0.25">
      <c r="A36" s="6"/>
      <c r="B36" s="7"/>
      <c r="C36" s="7"/>
      <c r="D36" s="41"/>
      <c r="E36" s="42"/>
      <c r="F36" s="43"/>
      <c r="G36" s="35"/>
    </row>
    <row r="37" spans="1:7" ht="15.75" x14ac:dyDescent="0.25">
      <c r="A37" s="6"/>
      <c r="B37" s="21"/>
      <c r="C37" s="22" t="s">
        <v>9</v>
      </c>
      <c r="D37" s="23" t="s">
        <v>75</v>
      </c>
      <c r="E37" s="24" t="s">
        <v>1</v>
      </c>
      <c r="F37" s="24" t="s">
        <v>1</v>
      </c>
      <c r="G37" s="25"/>
    </row>
    <row r="38" spans="1:7" ht="26.25" x14ac:dyDescent="0.25">
      <c r="A38" s="6"/>
      <c r="B38" s="26"/>
      <c r="C38" s="54" t="s">
        <v>10</v>
      </c>
      <c r="D38" s="56" t="s">
        <v>76</v>
      </c>
      <c r="E38" s="79"/>
      <c r="F38" s="3"/>
      <c r="G38" s="25"/>
    </row>
    <row r="39" spans="1:7" ht="15.75" x14ac:dyDescent="0.25">
      <c r="A39" s="6"/>
      <c r="B39" s="26"/>
      <c r="C39" s="72" t="s">
        <v>11</v>
      </c>
      <c r="D39" s="71" t="s">
        <v>138</v>
      </c>
      <c r="E39" s="29"/>
      <c r="F39" s="57"/>
      <c r="G39" s="25"/>
    </row>
    <row r="40" spans="1:7" ht="15.75" x14ac:dyDescent="0.25">
      <c r="A40" s="6"/>
      <c r="B40" s="26"/>
      <c r="C40" s="72" t="s">
        <v>12</v>
      </c>
      <c r="D40" s="71" t="s">
        <v>139</v>
      </c>
      <c r="E40" s="29"/>
      <c r="F40" s="57"/>
      <c r="G40" s="25"/>
    </row>
    <row r="41" spans="1:7" ht="26.25" x14ac:dyDescent="0.25">
      <c r="A41" s="6"/>
      <c r="B41" s="26"/>
      <c r="C41" s="54" t="s">
        <v>13</v>
      </c>
      <c r="D41" s="56" t="s">
        <v>77</v>
      </c>
      <c r="E41" s="79"/>
      <c r="F41" s="3"/>
      <c r="G41" s="25"/>
    </row>
    <row r="42" spans="1:7" ht="15.75" x14ac:dyDescent="0.25">
      <c r="A42" s="6"/>
      <c r="B42" s="26"/>
      <c r="C42" s="55" t="s">
        <v>14</v>
      </c>
      <c r="D42" s="33" t="s">
        <v>78</v>
      </c>
      <c r="E42" s="237">
        <f>E38+E41</f>
        <v>0</v>
      </c>
      <c r="F42" s="3"/>
      <c r="G42" s="25"/>
    </row>
    <row r="43" spans="1:7" ht="15.75" x14ac:dyDescent="0.25">
      <c r="A43" s="6"/>
      <c r="B43" s="26"/>
      <c r="C43" s="55"/>
      <c r="D43" s="33"/>
      <c r="E43" s="29"/>
      <c r="F43" s="3"/>
      <c r="G43" s="25"/>
    </row>
    <row r="44" spans="1:7" ht="15.75" x14ac:dyDescent="0.25">
      <c r="A44" s="6"/>
      <c r="B44" s="58"/>
      <c r="C44" s="55" t="s">
        <v>15</v>
      </c>
      <c r="D44" s="33" t="s">
        <v>79</v>
      </c>
      <c r="E44" s="29"/>
      <c r="F44" s="3"/>
      <c r="G44" s="25"/>
    </row>
    <row r="45" spans="1:7" ht="15.75" x14ac:dyDescent="0.25">
      <c r="A45" s="6"/>
      <c r="B45" s="26"/>
      <c r="C45" s="54" t="s">
        <v>16</v>
      </c>
      <c r="D45" s="28" t="s">
        <v>80</v>
      </c>
      <c r="E45" s="70"/>
      <c r="F45" s="34"/>
      <c r="G45" s="25"/>
    </row>
    <row r="46" spans="1:7" x14ac:dyDescent="0.25">
      <c r="A46" s="6"/>
      <c r="B46" s="26"/>
      <c r="C46" s="54" t="s">
        <v>17</v>
      </c>
      <c r="D46" s="28" t="s">
        <v>81</v>
      </c>
      <c r="E46" s="84"/>
      <c r="F46" s="52"/>
      <c r="G46" s="35"/>
    </row>
    <row r="47" spans="1:7" ht="51.75" x14ac:dyDescent="0.25">
      <c r="A47" s="6"/>
      <c r="B47" s="26"/>
      <c r="C47" s="53" t="s">
        <v>82</v>
      </c>
      <c r="D47" s="56" t="s">
        <v>86</v>
      </c>
      <c r="E47" s="85"/>
      <c r="F47" s="3"/>
      <c r="G47" s="44"/>
    </row>
    <row r="48" spans="1:7" ht="39" x14ac:dyDescent="0.25">
      <c r="A48" s="6"/>
      <c r="B48" s="26"/>
      <c r="C48" s="53" t="s">
        <v>83</v>
      </c>
      <c r="D48" s="27" t="s">
        <v>87</v>
      </c>
      <c r="E48" s="86"/>
      <c r="F48" s="45"/>
      <c r="G48" s="46"/>
    </row>
    <row r="49" spans="1:7" ht="26.25" x14ac:dyDescent="0.25">
      <c r="A49" s="6"/>
      <c r="B49" s="26"/>
      <c r="C49" s="53" t="s">
        <v>84</v>
      </c>
      <c r="D49" s="27" t="s">
        <v>88</v>
      </c>
      <c r="E49" s="86"/>
      <c r="F49" s="3"/>
      <c r="G49" s="44"/>
    </row>
    <row r="50" spans="1:7" ht="26.25" x14ac:dyDescent="0.25">
      <c r="A50" s="6"/>
      <c r="B50" s="26"/>
      <c r="C50" s="53" t="s">
        <v>85</v>
      </c>
      <c r="D50" s="27" t="s">
        <v>143</v>
      </c>
      <c r="E50" s="87">
        <f>F70</f>
        <v>0</v>
      </c>
      <c r="F50" s="74" t="s">
        <v>142</v>
      </c>
      <c r="G50" s="44"/>
    </row>
    <row r="51" spans="1:7" x14ac:dyDescent="0.25">
      <c r="A51" s="6"/>
      <c r="B51" s="26"/>
      <c r="C51" s="60" t="s">
        <v>89</v>
      </c>
      <c r="D51" s="39" t="s">
        <v>92</v>
      </c>
      <c r="E51" s="5">
        <f>E45+E46+E47+E48+E49+E50</f>
        <v>0</v>
      </c>
      <c r="F51" s="3"/>
      <c r="G51" s="44"/>
    </row>
    <row r="52" spans="1:7" ht="15.75" thickBot="1" x14ac:dyDescent="0.3">
      <c r="A52" s="6"/>
      <c r="B52" s="26"/>
      <c r="C52" s="83" t="s">
        <v>93</v>
      </c>
      <c r="D52" s="82" t="s">
        <v>141</v>
      </c>
      <c r="E52" s="36"/>
      <c r="F52" s="88">
        <f>MAX(0,E51-E42)</f>
        <v>0</v>
      </c>
      <c r="G52" s="93"/>
    </row>
    <row r="53" spans="1:7" ht="15.75" thickBot="1" x14ac:dyDescent="0.3">
      <c r="A53" s="6"/>
      <c r="B53" s="26"/>
      <c r="C53" s="60" t="s">
        <v>90</v>
      </c>
      <c r="D53" s="39" t="s">
        <v>94</v>
      </c>
      <c r="E53" s="241">
        <f>MAX(0,E42-E51)</f>
        <v>0</v>
      </c>
      <c r="F53" s="235"/>
      <c r="G53" s="94"/>
    </row>
    <row r="54" spans="1:7" ht="15.75" thickBot="1" x14ac:dyDescent="0.3">
      <c r="A54" s="6"/>
      <c r="B54" s="26"/>
      <c r="C54" s="53"/>
      <c r="D54" s="59"/>
      <c r="E54" s="37"/>
      <c r="F54" s="37"/>
      <c r="G54" s="44"/>
    </row>
    <row r="55" spans="1:7" ht="15.75" thickBot="1" x14ac:dyDescent="0.3">
      <c r="A55" s="6"/>
      <c r="B55" s="38"/>
      <c r="C55" s="60" t="s">
        <v>91</v>
      </c>
      <c r="D55" s="39" t="s">
        <v>95</v>
      </c>
      <c r="E55" s="241">
        <f>E35+E53</f>
        <v>0</v>
      </c>
      <c r="F55" s="235"/>
      <c r="G55" s="61"/>
    </row>
    <row r="56" spans="1:7" ht="15.75" x14ac:dyDescent="0.25">
      <c r="A56" s="6"/>
      <c r="B56" s="7"/>
      <c r="C56" s="7"/>
      <c r="D56" s="41"/>
      <c r="E56" s="42"/>
      <c r="F56" s="43"/>
      <c r="G56" s="35"/>
    </row>
    <row r="57" spans="1:7" x14ac:dyDescent="0.25">
      <c r="A57" s="6"/>
      <c r="B57" s="21"/>
      <c r="C57" s="22" t="s">
        <v>18</v>
      </c>
      <c r="D57" s="23" t="s">
        <v>96</v>
      </c>
      <c r="E57" s="24" t="s">
        <v>1</v>
      </c>
      <c r="F57" s="24" t="s">
        <v>1</v>
      </c>
      <c r="G57" s="35"/>
    </row>
    <row r="58" spans="1:7" x14ac:dyDescent="0.25">
      <c r="A58" s="6"/>
      <c r="B58" s="26"/>
      <c r="C58" s="54" t="s">
        <v>19</v>
      </c>
      <c r="D58" s="56" t="s">
        <v>97</v>
      </c>
      <c r="E58" s="79"/>
      <c r="F58" s="3"/>
      <c r="G58" s="35"/>
    </row>
    <row r="59" spans="1:7" ht="39" x14ac:dyDescent="0.25">
      <c r="A59" s="6"/>
      <c r="B59" s="26"/>
      <c r="C59" s="54" t="s">
        <v>20</v>
      </c>
      <c r="D59" s="56" t="s">
        <v>98</v>
      </c>
      <c r="E59" s="79"/>
      <c r="F59" s="3"/>
      <c r="G59" s="35"/>
    </row>
    <row r="60" spans="1:7" x14ac:dyDescent="0.25">
      <c r="A60" s="6"/>
      <c r="B60" s="26"/>
      <c r="C60" s="54" t="s">
        <v>21</v>
      </c>
      <c r="D60" s="28" t="s">
        <v>99</v>
      </c>
      <c r="E60" s="79"/>
      <c r="F60" s="3"/>
      <c r="G60" s="35"/>
    </row>
    <row r="61" spans="1:7" x14ac:dyDescent="0.25">
      <c r="A61" s="6"/>
      <c r="B61" s="26"/>
      <c r="C61" s="55" t="s">
        <v>22</v>
      </c>
      <c r="D61" s="33" t="s">
        <v>100</v>
      </c>
      <c r="E61" s="237">
        <f>E58+E59+E60</f>
        <v>0</v>
      </c>
      <c r="F61" s="3"/>
      <c r="G61" s="35"/>
    </row>
    <row r="62" spans="1:7" x14ac:dyDescent="0.25">
      <c r="A62" s="6"/>
      <c r="B62" s="26"/>
      <c r="C62" s="55"/>
      <c r="D62" s="33"/>
      <c r="E62" s="29"/>
      <c r="F62" s="3"/>
      <c r="G62" s="35"/>
    </row>
    <row r="63" spans="1:7" x14ac:dyDescent="0.25">
      <c r="A63" s="6"/>
      <c r="B63" s="58"/>
      <c r="C63" s="55" t="s">
        <v>23</v>
      </c>
      <c r="D63" s="33" t="s">
        <v>101</v>
      </c>
      <c r="E63" s="29"/>
      <c r="F63" s="3"/>
      <c r="G63" s="35"/>
    </row>
    <row r="64" spans="1:7" ht="15.75" x14ac:dyDescent="0.25">
      <c r="A64" s="6"/>
      <c r="B64" s="26"/>
      <c r="C64" s="54" t="s">
        <v>24</v>
      </c>
      <c r="D64" s="28" t="s">
        <v>103</v>
      </c>
      <c r="E64" s="86"/>
      <c r="F64" s="34"/>
      <c r="G64" s="35"/>
    </row>
    <row r="65" spans="1:7" x14ac:dyDescent="0.25">
      <c r="A65" s="6"/>
      <c r="B65" s="26"/>
      <c r="C65" s="54" t="s">
        <v>25</v>
      </c>
      <c r="D65" s="28" t="s">
        <v>104</v>
      </c>
      <c r="E65" s="89"/>
      <c r="F65" s="52"/>
      <c r="G65" s="35"/>
    </row>
    <row r="66" spans="1:7" ht="51.75" x14ac:dyDescent="0.25">
      <c r="A66" s="6"/>
      <c r="B66" s="26"/>
      <c r="C66" s="53" t="s">
        <v>102</v>
      </c>
      <c r="D66" s="56" t="s">
        <v>86</v>
      </c>
      <c r="E66" s="90"/>
      <c r="F66" s="52"/>
      <c r="G66" s="35"/>
    </row>
    <row r="67" spans="1:7" ht="39" x14ac:dyDescent="0.25">
      <c r="A67" s="6"/>
      <c r="B67" s="26"/>
      <c r="C67" s="53" t="s">
        <v>105</v>
      </c>
      <c r="D67" s="27" t="s">
        <v>87</v>
      </c>
      <c r="E67" s="90"/>
      <c r="F67" s="52"/>
      <c r="G67" s="35"/>
    </row>
    <row r="68" spans="1:7" ht="26.25" x14ac:dyDescent="0.25">
      <c r="A68" s="6"/>
      <c r="B68" s="26"/>
      <c r="C68" s="53" t="s">
        <v>106</v>
      </c>
      <c r="D68" s="27" t="s">
        <v>108</v>
      </c>
      <c r="E68" s="90"/>
      <c r="F68" s="52"/>
      <c r="G68" s="35"/>
    </row>
    <row r="69" spans="1:7" x14ac:dyDescent="0.25">
      <c r="A69" s="6"/>
      <c r="B69" s="26"/>
      <c r="C69" s="60" t="s">
        <v>107</v>
      </c>
      <c r="D69" s="33" t="s">
        <v>109</v>
      </c>
      <c r="E69" s="238">
        <f>E64+E65+E66+E67+E68</f>
        <v>0</v>
      </c>
      <c r="F69" s="52"/>
      <c r="G69" s="35"/>
    </row>
    <row r="70" spans="1:7" ht="15.75" thickBot="1" x14ac:dyDescent="0.3">
      <c r="A70" s="6"/>
      <c r="B70" s="26"/>
      <c r="C70" s="83" t="s">
        <v>110</v>
      </c>
      <c r="D70" s="82" t="s">
        <v>145</v>
      </c>
      <c r="E70" s="63"/>
      <c r="F70" s="91">
        <f>MAX(0,E69-E61)</f>
        <v>0</v>
      </c>
      <c r="G70" s="92"/>
    </row>
    <row r="71" spans="1:7" ht="15.75" thickBot="1" x14ac:dyDescent="0.3">
      <c r="A71" s="6"/>
      <c r="B71" s="38"/>
      <c r="C71" s="60" t="s">
        <v>111</v>
      </c>
      <c r="D71" s="33" t="s">
        <v>112</v>
      </c>
      <c r="E71" s="240">
        <f>MAX(0,E61-E69)</f>
        <v>0</v>
      </c>
      <c r="F71" s="239"/>
      <c r="G71" s="92"/>
    </row>
    <row r="72" spans="1:7" ht="15.75" thickBot="1" x14ac:dyDescent="0.3">
      <c r="A72" s="6"/>
      <c r="B72" s="7"/>
      <c r="C72" s="60"/>
      <c r="D72" s="33"/>
      <c r="E72" s="64"/>
      <c r="F72" s="65"/>
      <c r="G72" s="35"/>
    </row>
    <row r="73" spans="1:7" ht="15.75" thickBot="1" x14ac:dyDescent="0.3">
      <c r="A73" s="6"/>
      <c r="B73" s="66"/>
      <c r="C73" s="60" t="s">
        <v>26</v>
      </c>
      <c r="D73" s="23" t="s">
        <v>113</v>
      </c>
      <c r="E73" s="241">
        <f>E55+E71</f>
        <v>0</v>
      </c>
      <c r="F73" s="235"/>
      <c r="G73" s="35"/>
    </row>
    <row r="74" spans="1:7" x14ac:dyDescent="0.25">
      <c r="A74" s="6"/>
      <c r="B74" s="7"/>
      <c r="C74" s="67"/>
      <c r="D74" s="68"/>
      <c r="E74" s="43"/>
      <c r="F74" s="43"/>
      <c r="G74" s="35"/>
    </row>
    <row r="75" spans="1:7" x14ac:dyDescent="0.25">
      <c r="A75" s="6"/>
      <c r="B75" s="21"/>
      <c r="C75" s="22" t="s">
        <v>114</v>
      </c>
      <c r="D75" s="23" t="s">
        <v>115</v>
      </c>
      <c r="E75" s="24" t="s">
        <v>1</v>
      </c>
      <c r="F75" s="24" t="s">
        <v>1</v>
      </c>
      <c r="G75" s="35"/>
    </row>
    <row r="76" spans="1:7" x14ac:dyDescent="0.25">
      <c r="A76" s="6"/>
      <c r="B76" s="26"/>
      <c r="C76" s="22"/>
      <c r="D76" s="23"/>
      <c r="E76" s="24"/>
      <c r="F76" s="24"/>
      <c r="G76" s="35"/>
    </row>
    <row r="77" spans="1:7" x14ac:dyDescent="0.25">
      <c r="A77" s="6"/>
      <c r="B77" s="26"/>
      <c r="C77" s="22"/>
      <c r="D77" s="23" t="s">
        <v>116</v>
      </c>
      <c r="E77" s="24"/>
      <c r="F77" s="24"/>
      <c r="G77" s="35"/>
    </row>
    <row r="78" spans="1:7" x14ac:dyDescent="0.25">
      <c r="A78" s="6"/>
      <c r="B78" s="26"/>
      <c r="C78" s="54" t="s">
        <v>117</v>
      </c>
      <c r="D78" s="56" t="s">
        <v>119</v>
      </c>
      <c r="E78" s="79"/>
      <c r="F78" s="3"/>
      <c r="G78" s="35"/>
    </row>
    <row r="79" spans="1:7" x14ac:dyDescent="0.25">
      <c r="A79" s="6"/>
      <c r="B79" s="26"/>
      <c r="C79" s="54" t="s">
        <v>118</v>
      </c>
      <c r="D79" s="56" t="s">
        <v>120</v>
      </c>
      <c r="E79" s="79"/>
      <c r="F79" s="3"/>
      <c r="G79" s="35"/>
    </row>
    <row r="80" spans="1:7" x14ac:dyDescent="0.25">
      <c r="A80" s="6"/>
      <c r="B80" s="26"/>
      <c r="C80" s="54" t="s">
        <v>121</v>
      </c>
      <c r="D80" s="56" t="s">
        <v>123</v>
      </c>
      <c r="E80" s="79"/>
      <c r="F80" s="3"/>
      <c r="G80" s="35"/>
    </row>
    <row r="81" spans="1:7" ht="26.25" x14ac:dyDescent="0.25">
      <c r="A81" s="6"/>
      <c r="B81" s="26"/>
      <c r="C81" s="54" t="s">
        <v>122</v>
      </c>
      <c r="D81" s="56" t="s">
        <v>124</v>
      </c>
      <c r="E81" s="79"/>
      <c r="F81" s="3"/>
      <c r="G81" s="35"/>
    </row>
    <row r="82" spans="1:7" x14ac:dyDescent="0.25">
      <c r="A82" s="6"/>
      <c r="B82" s="26"/>
      <c r="C82" s="54"/>
      <c r="D82" s="28"/>
      <c r="E82" s="29"/>
      <c r="F82" s="3"/>
      <c r="G82" s="35"/>
    </row>
    <row r="83" spans="1:7" x14ac:dyDescent="0.25">
      <c r="A83" s="6"/>
      <c r="B83" s="26"/>
      <c r="C83" s="55"/>
      <c r="D83" s="33" t="s">
        <v>125</v>
      </c>
      <c r="E83" s="69"/>
      <c r="F83" s="3"/>
      <c r="G83" s="35"/>
    </row>
    <row r="84" spans="1:7" ht="26.25" x14ac:dyDescent="0.25">
      <c r="A84" s="6"/>
      <c r="B84" s="58"/>
      <c r="C84" s="54" t="s">
        <v>126</v>
      </c>
      <c r="D84" s="56" t="s">
        <v>131</v>
      </c>
      <c r="E84" s="79"/>
      <c r="F84" s="3"/>
      <c r="G84" s="35"/>
    </row>
    <row r="85" spans="1:7" x14ac:dyDescent="0.25">
      <c r="A85" s="6"/>
      <c r="B85" s="58"/>
      <c r="C85" s="54" t="s">
        <v>127</v>
      </c>
      <c r="D85" s="28" t="s">
        <v>130</v>
      </c>
      <c r="E85" s="79"/>
      <c r="F85" s="3"/>
      <c r="G85" s="35"/>
    </row>
    <row r="86" spans="1:7" ht="26.25" x14ac:dyDescent="0.25">
      <c r="A86" s="6"/>
      <c r="B86" s="58"/>
      <c r="C86" s="54" t="s">
        <v>128</v>
      </c>
      <c r="D86" s="56" t="s">
        <v>132</v>
      </c>
      <c r="E86" s="79"/>
      <c r="F86" s="3"/>
      <c r="G86" s="35"/>
    </row>
    <row r="87" spans="1:7" ht="15.75" x14ac:dyDescent="0.25">
      <c r="A87" s="6"/>
      <c r="B87" s="38"/>
      <c r="C87" s="54" t="s">
        <v>129</v>
      </c>
      <c r="D87" s="28" t="s">
        <v>133</v>
      </c>
      <c r="E87" s="70"/>
      <c r="F87" s="34"/>
      <c r="G87" s="35"/>
    </row>
    <row r="88" spans="1:7" ht="15.75" thickBot="1" x14ac:dyDescent="0.3">
      <c r="A88" s="47"/>
      <c r="B88" s="48"/>
      <c r="C88" s="48"/>
      <c r="D88" s="49"/>
      <c r="E88" s="50"/>
      <c r="F88" s="50"/>
      <c r="G88" s="51"/>
    </row>
  </sheetData>
  <mergeCells count="1">
    <mergeCell ref="C2:F2"/>
  </mergeCell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opLeftCell="A28" workbookViewId="0">
      <selection sqref="A1:H43"/>
    </sheetView>
  </sheetViews>
  <sheetFormatPr defaultRowHeight="15" x14ac:dyDescent="0.25"/>
  <cols>
    <col min="1" max="1" width="3.85546875" style="12" customWidth="1"/>
    <col min="2" max="2" width="4.85546875" style="12" customWidth="1"/>
    <col min="3" max="3" width="5.5703125" style="12" customWidth="1"/>
    <col min="4" max="4" width="56.42578125" style="12" customWidth="1"/>
    <col min="5" max="5" width="17.7109375" style="12" customWidth="1"/>
    <col min="6" max="7" width="24.42578125" style="12" customWidth="1"/>
    <col min="8" max="8" width="4.85546875" style="12" customWidth="1"/>
    <col min="9" max="16384" width="9.140625" style="12"/>
  </cols>
  <sheetData>
    <row r="1" spans="1:8" x14ac:dyDescent="0.25">
      <c r="A1" s="99"/>
      <c r="B1" s="100"/>
      <c r="C1" s="100"/>
      <c r="D1" s="101"/>
      <c r="E1" s="102"/>
      <c r="F1" s="103"/>
      <c r="G1" s="103"/>
      <c r="H1" s="104"/>
    </row>
    <row r="2" spans="1:8" x14ac:dyDescent="0.25">
      <c r="A2" s="105"/>
      <c r="B2" s="103"/>
      <c r="C2" s="242" t="s">
        <v>209</v>
      </c>
      <c r="D2" s="243"/>
      <c r="E2" s="243"/>
      <c r="F2" s="244"/>
      <c r="G2" s="151"/>
      <c r="H2" s="104"/>
    </row>
    <row r="3" spans="1:8" ht="15.75" x14ac:dyDescent="0.25">
      <c r="A3" s="105"/>
      <c r="B3" s="103"/>
      <c r="C3" s="245"/>
      <c r="D3" s="245"/>
      <c r="E3" s="106"/>
      <c r="F3" s="103"/>
      <c r="G3" s="103"/>
      <c r="H3" s="104"/>
    </row>
    <row r="4" spans="1:8" ht="15.75" x14ac:dyDescent="0.25">
      <c r="A4" s="107"/>
      <c r="B4" s="108"/>
      <c r="C4" s="109"/>
      <c r="D4" s="109"/>
      <c r="E4" s="110" t="s">
        <v>1</v>
      </c>
      <c r="F4" s="111"/>
      <c r="G4" s="148"/>
      <c r="H4" s="104"/>
    </row>
    <row r="5" spans="1:8" x14ac:dyDescent="0.25">
      <c r="A5" s="105"/>
      <c r="B5" s="112"/>
      <c r="C5" s="113" t="s">
        <v>0</v>
      </c>
      <c r="D5" s="113" t="s">
        <v>174</v>
      </c>
      <c r="E5" s="110"/>
      <c r="F5" s="114"/>
      <c r="G5" s="123"/>
      <c r="H5" s="104"/>
    </row>
    <row r="6" spans="1:8" x14ac:dyDescent="0.25">
      <c r="A6" s="115"/>
      <c r="B6" s="116"/>
      <c r="C6" s="117" t="s">
        <v>2</v>
      </c>
      <c r="D6" s="117" t="s">
        <v>176</v>
      </c>
      <c r="E6" s="139"/>
      <c r="F6" s="118" t="s">
        <v>175</v>
      </c>
      <c r="G6" s="138"/>
      <c r="H6" s="104"/>
    </row>
    <row r="7" spans="1:8" x14ac:dyDescent="0.25">
      <c r="A7" s="115"/>
      <c r="B7" s="116"/>
      <c r="C7" s="117" t="s">
        <v>3</v>
      </c>
      <c r="D7" s="117" t="s">
        <v>177</v>
      </c>
      <c r="E7" s="134"/>
      <c r="F7" s="118" t="s">
        <v>175</v>
      </c>
      <c r="G7" s="138"/>
      <c r="H7" s="104"/>
    </row>
    <row r="8" spans="1:8" x14ac:dyDescent="0.25">
      <c r="A8" s="115"/>
      <c r="B8" s="116"/>
      <c r="C8" s="117" t="s">
        <v>4</v>
      </c>
      <c r="D8" s="117" t="s">
        <v>178</v>
      </c>
      <c r="E8" s="134"/>
      <c r="F8" s="114"/>
      <c r="G8" s="123"/>
      <c r="H8" s="104"/>
    </row>
    <row r="9" spans="1:8" ht="15.75" thickBot="1" x14ac:dyDescent="0.3">
      <c r="A9" s="115"/>
      <c r="B9" s="119"/>
      <c r="C9" s="117" t="s">
        <v>5</v>
      </c>
      <c r="D9" s="117" t="s">
        <v>179</v>
      </c>
      <c r="E9" s="135"/>
      <c r="F9" s="114"/>
      <c r="G9" s="123"/>
      <c r="H9" s="104"/>
    </row>
    <row r="10" spans="1:8" ht="15.75" thickBot="1" x14ac:dyDescent="0.3">
      <c r="A10" s="105"/>
      <c r="B10" s="103"/>
      <c r="C10" s="120"/>
      <c r="D10" s="120" t="s">
        <v>180</v>
      </c>
      <c r="E10" s="137">
        <f>E6+E7+E8+E9</f>
        <v>0</v>
      </c>
      <c r="F10" s="103"/>
      <c r="G10" s="103"/>
      <c r="H10" s="104"/>
    </row>
    <row r="11" spans="1:8" x14ac:dyDescent="0.25">
      <c r="A11" s="105"/>
      <c r="B11" s="103"/>
      <c r="C11" s="120"/>
      <c r="D11" s="120"/>
      <c r="E11" s="121"/>
      <c r="F11" s="103"/>
      <c r="G11" s="103"/>
      <c r="H11" s="104"/>
    </row>
    <row r="12" spans="1:8" x14ac:dyDescent="0.25">
      <c r="A12" s="105"/>
      <c r="B12" s="112"/>
      <c r="C12" s="113" t="s">
        <v>9</v>
      </c>
      <c r="D12" s="113" t="s">
        <v>181</v>
      </c>
      <c r="E12" s="110"/>
      <c r="F12" s="114"/>
      <c r="G12" s="123"/>
      <c r="H12" s="104"/>
    </row>
    <row r="13" spans="1:8" x14ac:dyDescent="0.25">
      <c r="A13" s="115"/>
      <c r="B13" s="116"/>
      <c r="C13" s="117" t="s">
        <v>10</v>
      </c>
      <c r="D13" s="117" t="s">
        <v>182</v>
      </c>
      <c r="E13" s="140"/>
      <c r="F13" s="118" t="s">
        <v>183</v>
      </c>
      <c r="G13" s="138"/>
      <c r="H13" s="104"/>
    </row>
    <row r="14" spans="1:8" x14ac:dyDescent="0.25">
      <c r="A14" s="115"/>
      <c r="B14" s="116"/>
      <c r="C14" s="117" t="s">
        <v>11</v>
      </c>
      <c r="D14" s="122" t="s">
        <v>184</v>
      </c>
      <c r="E14" s="136"/>
      <c r="F14" s="118" t="s">
        <v>183</v>
      </c>
      <c r="G14" s="138"/>
      <c r="H14" s="104"/>
    </row>
    <row r="15" spans="1:8" x14ac:dyDescent="0.25">
      <c r="A15" s="115"/>
      <c r="B15" s="116"/>
      <c r="C15" s="117" t="s">
        <v>12</v>
      </c>
      <c r="D15" s="122" t="s">
        <v>185</v>
      </c>
      <c r="E15" s="136"/>
      <c r="F15" s="118" t="s">
        <v>183</v>
      </c>
      <c r="G15" s="138"/>
      <c r="H15" s="104"/>
    </row>
    <row r="16" spans="1:8" ht="15.75" thickBot="1" x14ac:dyDescent="0.3">
      <c r="A16" s="115"/>
      <c r="B16" s="119"/>
      <c r="C16" s="117" t="s">
        <v>13</v>
      </c>
      <c r="D16" s="122" t="s">
        <v>186</v>
      </c>
      <c r="E16" s="98"/>
      <c r="F16" s="114"/>
      <c r="G16" s="123"/>
      <c r="H16" s="104"/>
    </row>
    <row r="17" spans="1:8" ht="15.75" thickBot="1" x14ac:dyDescent="0.3">
      <c r="A17" s="105"/>
      <c r="B17" s="103"/>
      <c r="C17" s="120"/>
      <c r="D17" s="120" t="s">
        <v>187</v>
      </c>
      <c r="E17" s="137">
        <f>E13+E14+E15+E16</f>
        <v>0</v>
      </c>
      <c r="F17" s="123"/>
      <c r="G17" s="123"/>
      <c r="H17" s="104"/>
    </row>
    <row r="18" spans="1:8" x14ac:dyDescent="0.25">
      <c r="A18" s="105"/>
      <c r="B18" s="103"/>
      <c r="C18" s="120"/>
      <c r="D18" s="120"/>
      <c r="E18" s="121"/>
      <c r="F18" s="103"/>
      <c r="G18" s="103"/>
      <c r="H18" s="104"/>
    </row>
    <row r="19" spans="1:8" x14ac:dyDescent="0.25">
      <c r="A19" s="105"/>
      <c r="B19" s="112"/>
      <c r="C19" s="113" t="s">
        <v>18</v>
      </c>
      <c r="D19" s="113" t="s">
        <v>188</v>
      </c>
      <c r="E19" s="110"/>
      <c r="F19" s="114"/>
      <c r="G19" s="123"/>
      <c r="H19" s="104"/>
    </row>
    <row r="20" spans="1:8" x14ac:dyDescent="0.25">
      <c r="A20" s="115"/>
      <c r="B20" s="116"/>
      <c r="C20" s="117" t="s">
        <v>19</v>
      </c>
      <c r="D20" s="117" t="s">
        <v>189</v>
      </c>
      <c r="E20" s="136"/>
      <c r="F20" s="118" t="s">
        <v>190</v>
      </c>
      <c r="G20" s="138"/>
      <c r="H20" s="104"/>
    </row>
    <row r="21" spans="1:8" ht="15.75" thickBot="1" x14ac:dyDescent="0.3">
      <c r="A21" s="115"/>
      <c r="B21" s="119"/>
      <c r="C21" s="117" t="s">
        <v>20</v>
      </c>
      <c r="D21" s="59" t="s">
        <v>191</v>
      </c>
      <c r="E21" s="136"/>
      <c r="F21" s="118" t="s">
        <v>190</v>
      </c>
      <c r="G21" s="138"/>
      <c r="H21" s="104"/>
    </row>
    <row r="22" spans="1:8" ht="15.75" thickBot="1" x14ac:dyDescent="0.3">
      <c r="A22" s="115"/>
      <c r="B22" s="124"/>
      <c r="C22" s="120"/>
      <c r="D22" s="120" t="s">
        <v>192</v>
      </c>
      <c r="E22" s="137">
        <f>E20+E21</f>
        <v>0</v>
      </c>
      <c r="F22" s="123"/>
      <c r="G22" s="123"/>
      <c r="H22" s="104"/>
    </row>
    <row r="23" spans="1:8" ht="15.75" thickBot="1" x14ac:dyDescent="0.3">
      <c r="A23" s="105"/>
      <c r="B23" s="103"/>
      <c r="C23" s="103"/>
      <c r="D23" s="120"/>
      <c r="E23" s="121"/>
      <c r="F23" s="123"/>
      <c r="G23" s="123"/>
      <c r="H23" s="104"/>
    </row>
    <row r="24" spans="1:8" ht="15.75" thickBot="1" x14ac:dyDescent="0.3">
      <c r="A24" s="105"/>
      <c r="B24" s="125"/>
      <c r="C24" s="126" t="s">
        <v>26</v>
      </c>
      <c r="D24" s="126" t="s">
        <v>193</v>
      </c>
      <c r="E24" s="137"/>
      <c r="F24" s="118" t="s">
        <v>190</v>
      </c>
      <c r="G24" s="138"/>
      <c r="H24" s="104"/>
    </row>
    <row r="25" spans="1:8" ht="15.75" thickBot="1" x14ac:dyDescent="0.3">
      <c r="A25" s="105"/>
      <c r="B25" s="124"/>
      <c r="C25" s="120"/>
      <c r="D25" s="120"/>
      <c r="E25" s="121"/>
      <c r="F25" s="138"/>
      <c r="G25" s="138"/>
      <c r="H25" s="104"/>
    </row>
    <row r="26" spans="1:8" ht="15.75" thickBot="1" x14ac:dyDescent="0.3">
      <c r="A26" s="105"/>
      <c r="B26" s="143"/>
      <c r="C26" s="126" t="s">
        <v>114</v>
      </c>
      <c r="D26" s="126" t="s">
        <v>194</v>
      </c>
      <c r="E26" s="137">
        <f>E10+E17+E22+E24</f>
        <v>0</v>
      </c>
      <c r="F26" s="138"/>
      <c r="G26" s="138"/>
      <c r="H26" s="104"/>
    </row>
    <row r="27" spans="1:8" x14ac:dyDescent="0.25">
      <c r="A27" s="105"/>
      <c r="B27" s="116"/>
      <c r="C27" s="144" t="s">
        <v>117</v>
      </c>
      <c r="D27" s="145" t="s">
        <v>195</v>
      </c>
      <c r="E27" s="141">
        <f>'CREDIT RISK (EXTRACT)'!G24</f>
        <v>0</v>
      </c>
      <c r="F27" s="152" t="s">
        <v>279</v>
      </c>
      <c r="G27" s="147"/>
      <c r="H27" s="104"/>
    </row>
    <row r="28" spans="1:8" x14ac:dyDescent="0.25">
      <c r="A28" s="105"/>
      <c r="B28" s="119"/>
      <c r="C28" s="144" t="s">
        <v>118</v>
      </c>
      <c r="D28" s="146" t="s">
        <v>196</v>
      </c>
      <c r="E28" s="142">
        <f>'CREDIT RISK (EXTRACT)'!G28</f>
        <v>0</v>
      </c>
      <c r="F28" s="152" t="s">
        <v>280</v>
      </c>
      <c r="G28" s="147"/>
      <c r="H28" s="104"/>
    </row>
    <row r="29" spans="1:8" x14ac:dyDescent="0.25">
      <c r="A29" s="105"/>
      <c r="B29" s="124"/>
      <c r="C29" s="120"/>
      <c r="D29" s="120"/>
      <c r="E29" s="128"/>
      <c r="F29" s="103"/>
      <c r="G29" s="103"/>
      <c r="H29" s="104"/>
    </row>
    <row r="30" spans="1:8" ht="15.75" thickBot="1" x14ac:dyDescent="0.3">
      <c r="A30" s="127"/>
      <c r="B30" s="112"/>
      <c r="C30" s="113" t="s">
        <v>168</v>
      </c>
      <c r="D30" s="113" t="s">
        <v>173</v>
      </c>
      <c r="E30" s="150" t="s">
        <v>203</v>
      </c>
      <c r="F30" s="149" t="s">
        <v>204</v>
      </c>
      <c r="G30" s="149" t="s">
        <v>205</v>
      </c>
      <c r="H30" s="104"/>
    </row>
    <row r="31" spans="1:8" ht="15.75" thickBot="1" x14ac:dyDescent="0.3">
      <c r="A31" s="127"/>
      <c r="B31" s="116"/>
      <c r="C31" s="117" t="s">
        <v>197</v>
      </c>
      <c r="D31" s="117" t="s">
        <v>200</v>
      </c>
      <c r="E31" s="216" t="e">
        <f>'CAPITAL DEFINITION'!E35/E26*100</f>
        <v>#DIV/0!</v>
      </c>
      <c r="F31" s="219"/>
      <c r="G31" s="217">
        <v>8.5</v>
      </c>
      <c r="H31" s="104"/>
    </row>
    <row r="32" spans="1:8" ht="15.75" thickBot="1" x14ac:dyDescent="0.3">
      <c r="A32" s="127"/>
      <c r="B32" s="116"/>
      <c r="C32" s="117" t="s">
        <v>198</v>
      </c>
      <c r="D32" s="122" t="s">
        <v>201</v>
      </c>
      <c r="E32" s="220" t="e">
        <f>'CAPITAL DEFINITION'!E55/E26*100</f>
        <v>#DIV/0!</v>
      </c>
      <c r="F32" s="219"/>
      <c r="G32" s="217">
        <v>8.5</v>
      </c>
      <c r="H32" s="104"/>
    </row>
    <row r="33" spans="1:8" ht="15.75" thickBot="1" x14ac:dyDescent="0.3">
      <c r="A33" s="105"/>
      <c r="B33" s="116"/>
      <c r="C33" s="117" t="s">
        <v>199</v>
      </c>
      <c r="D33" s="122" t="s">
        <v>202</v>
      </c>
      <c r="E33" s="137" t="e">
        <f>'CAPITAL DEFINITION'!E73/E26*100</f>
        <v>#DIV/0!</v>
      </c>
      <c r="F33" s="219"/>
      <c r="G33" s="217">
        <v>10</v>
      </c>
      <c r="H33" s="104"/>
    </row>
    <row r="34" spans="1:8" x14ac:dyDescent="0.25">
      <c r="A34" s="105"/>
      <c r="B34" s="116"/>
      <c r="C34" s="117" t="s">
        <v>206</v>
      </c>
      <c r="D34" s="122" t="s">
        <v>281</v>
      </c>
      <c r="E34" s="215"/>
      <c r="F34" s="221"/>
      <c r="G34" s="218">
        <v>11</v>
      </c>
      <c r="H34" s="104"/>
    </row>
    <row r="35" spans="1:8" x14ac:dyDescent="0.25">
      <c r="A35" s="105"/>
      <c r="B35" s="116"/>
      <c r="C35" s="117"/>
      <c r="D35" s="122"/>
      <c r="E35" s="228"/>
      <c r="F35" s="224"/>
      <c r="G35" s="229"/>
      <c r="H35" s="104"/>
    </row>
    <row r="36" spans="1:8" ht="15.75" thickBot="1" x14ac:dyDescent="0.3">
      <c r="A36" s="105"/>
      <c r="B36" s="116"/>
      <c r="C36" s="117"/>
      <c r="D36" s="122"/>
      <c r="E36" s="223" t="s">
        <v>1</v>
      </c>
      <c r="G36" s="230"/>
      <c r="H36" s="104"/>
    </row>
    <row r="37" spans="1:8" ht="15.75" thickBot="1" x14ac:dyDescent="0.3">
      <c r="A37" s="105"/>
      <c r="B37" s="116"/>
      <c r="C37" s="117" t="s">
        <v>207</v>
      </c>
      <c r="D37" s="122" t="s">
        <v>285</v>
      </c>
      <c r="E37" s="137">
        <f>ROUND(E26*0.1,0)</f>
        <v>0</v>
      </c>
      <c r="F37" s="227"/>
      <c r="G37" s="231"/>
      <c r="H37" s="104"/>
    </row>
    <row r="38" spans="1:8" ht="19.5" customHeight="1" thickBot="1" x14ac:dyDescent="0.3">
      <c r="A38" s="105"/>
      <c r="B38" s="116"/>
      <c r="C38" s="117" t="s">
        <v>282</v>
      </c>
      <c r="D38" s="122" t="s">
        <v>286</v>
      </c>
      <c r="E38" s="137">
        <f>ROUND((E26*F33/100)-E37,0)</f>
        <v>0</v>
      </c>
      <c r="F38" s="224"/>
      <c r="G38" s="232"/>
      <c r="H38" s="104"/>
    </row>
    <row r="39" spans="1:8" ht="30" customHeight="1" thickBot="1" x14ac:dyDescent="0.3">
      <c r="A39" s="105"/>
      <c r="B39" s="116"/>
      <c r="C39" s="117" t="s">
        <v>283</v>
      </c>
      <c r="D39" s="222" t="s">
        <v>287</v>
      </c>
      <c r="E39" s="137">
        <f>ROUND((E26*F34/100)-E38-E37,0)</f>
        <v>0</v>
      </c>
      <c r="F39" s="224"/>
      <c r="G39" s="232"/>
      <c r="H39" s="104"/>
    </row>
    <row r="40" spans="1:8" ht="33" customHeight="1" thickBot="1" x14ac:dyDescent="0.3">
      <c r="A40" s="105"/>
      <c r="B40" s="116"/>
      <c r="C40" s="117" t="s">
        <v>284</v>
      </c>
      <c r="D40" s="222" t="s">
        <v>290</v>
      </c>
      <c r="E40" s="137">
        <f>E37+E38+E39</f>
        <v>0</v>
      </c>
      <c r="F40" s="224"/>
      <c r="G40" s="232"/>
      <c r="H40" s="104"/>
    </row>
    <row r="41" spans="1:8" ht="15.75" thickBot="1" x14ac:dyDescent="0.3">
      <c r="A41" s="105"/>
      <c r="B41" s="116"/>
      <c r="C41" s="117" t="s">
        <v>288</v>
      </c>
      <c r="D41" s="222" t="s">
        <v>289</v>
      </c>
      <c r="E41" s="137">
        <f>'CAPITAL DEFINITION'!E73-E40</f>
        <v>0</v>
      </c>
      <c r="F41" s="224"/>
      <c r="G41" s="233"/>
      <c r="H41" s="104"/>
    </row>
    <row r="42" spans="1:8" x14ac:dyDescent="0.25">
      <c r="A42" s="105"/>
      <c r="B42" s="119"/>
      <c r="C42" s="117"/>
      <c r="D42" s="122"/>
      <c r="E42" s="225"/>
      <c r="F42" s="226"/>
      <c r="G42" s="234"/>
      <c r="H42" s="104"/>
    </row>
    <row r="43" spans="1:8" ht="15.75" thickBot="1" x14ac:dyDescent="0.3">
      <c r="A43" s="129"/>
      <c r="B43" s="130"/>
      <c r="C43" s="130"/>
      <c r="D43" s="131"/>
      <c r="E43" s="130"/>
      <c r="F43" s="130"/>
      <c r="G43" s="130"/>
      <c r="H43" s="132"/>
    </row>
  </sheetData>
  <mergeCells count="2">
    <mergeCell ref="C3:D3"/>
    <mergeCell ref="C2:F2"/>
  </mergeCells>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abSelected="1" topLeftCell="A10" workbookViewId="0">
      <selection sqref="A1:G36"/>
    </sheetView>
  </sheetViews>
  <sheetFormatPr defaultRowHeight="15" x14ac:dyDescent="0.25"/>
  <cols>
    <col min="1" max="1" width="3.42578125" style="12" customWidth="1"/>
    <col min="2" max="2" width="3.85546875" style="12" customWidth="1"/>
    <col min="3" max="3" width="9" style="12" bestFit="1" customWidth="1"/>
    <col min="4" max="4" width="64.7109375" style="12" customWidth="1"/>
    <col min="5" max="5" width="20.7109375" style="12" customWidth="1"/>
    <col min="6" max="6" width="22.140625" style="12" customWidth="1"/>
    <col min="7" max="7" width="7.5703125" style="12" customWidth="1"/>
    <col min="8" max="16384" width="9.140625" style="12"/>
  </cols>
  <sheetData>
    <row r="1" spans="1:7" ht="15.75" x14ac:dyDescent="0.25">
      <c r="A1" s="6"/>
      <c r="B1" s="7"/>
      <c r="C1" s="7"/>
      <c r="D1" s="8"/>
      <c r="E1" s="9"/>
      <c r="F1" s="10"/>
      <c r="G1" s="11"/>
    </row>
    <row r="2" spans="1:7" ht="15.75" x14ac:dyDescent="0.25">
      <c r="A2" s="13"/>
      <c r="B2" s="14"/>
      <c r="C2" s="242" t="s">
        <v>210</v>
      </c>
      <c r="D2" s="243"/>
      <c r="E2" s="243"/>
      <c r="F2" s="244"/>
      <c r="G2" s="15"/>
    </row>
    <row r="3" spans="1:7" x14ac:dyDescent="0.25">
      <c r="A3" s="16"/>
      <c r="B3" s="17"/>
      <c r="C3" s="17"/>
      <c r="D3" s="18"/>
      <c r="E3" s="19"/>
      <c r="F3" s="19"/>
      <c r="G3" s="20"/>
    </row>
    <row r="4" spans="1:7" ht="15.75" x14ac:dyDescent="0.25">
      <c r="A4" s="6"/>
      <c r="B4" s="21"/>
      <c r="C4" s="22" t="s">
        <v>0</v>
      </c>
      <c r="D4" s="23" t="s">
        <v>146</v>
      </c>
      <c r="E4" s="24" t="s">
        <v>1</v>
      </c>
      <c r="F4" s="24"/>
      <c r="G4" s="25"/>
    </row>
    <row r="5" spans="1:7" ht="15.75" x14ac:dyDescent="0.25">
      <c r="A5" s="6"/>
      <c r="B5" s="26"/>
      <c r="C5" s="53" t="s">
        <v>2</v>
      </c>
      <c r="D5" s="27" t="s">
        <v>212</v>
      </c>
      <c r="E5" s="76"/>
      <c r="F5" s="2"/>
      <c r="G5" s="25"/>
    </row>
    <row r="6" spans="1:7" ht="15.75" x14ac:dyDescent="0.25">
      <c r="A6" s="6"/>
      <c r="B6" s="26"/>
      <c r="C6" s="54" t="s">
        <v>3</v>
      </c>
      <c r="D6" s="73" t="s">
        <v>170</v>
      </c>
      <c r="E6" s="77"/>
      <c r="F6" s="3"/>
      <c r="G6" s="25"/>
    </row>
    <row r="7" spans="1:7" ht="15.75" x14ac:dyDescent="0.25">
      <c r="A7" s="6"/>
      <c r="B7" s="26"/>
      <c r="C7" s="55" t="s">
        <v>4</v>
      </c>
      <c r="D7" s="33" t="s">
        <v>147</v>
      </c>
      <c r="E7" s="5">
        <f>E5-E6</f>
        <v>0</v>
      </c>
      <c r="F7" s="3"/>
      <c r="G7" s="25"/>
    </row>
    <row r="8" spans="1:7" ht="15.75" x14ac:dyDescent="0.25">
      <c r="A8" s="6"/>
      <c r="B8" s="26"/>
      <c r="C8" s="55"/>
      <c r="D8" s="32"/>
      <c r="E8" s="4"/>
      <c r="F8" s="3"/>
      <c r="G8" s="25"/>
    </row>
    <row r="9" spans="1:7" ht="15.75" x14ac:dyDescent="0.25">
      <c r="A9" s="6"/>
      <c r="B9" s="26"/>
      <c r="C9" s="55" t="s">
        <v>9</v>
      </c>
      <c r="D9" s="33" t="s">
        <v>148</v>
      </c>
      <c r="E9" s="4"/>
      <c r="F9" s="3"/>
      <c r="G9" s="25"/>
    </row>
    <row r="10" spans="1:7" ht="15.75" x14ac:dyDescent="0.25">
      <c r="A10" s="6"/>
      <c r="B10" s="26"/>
      <c r="C10" s="54" t="s">
        <v>10</v>
      </c>
      <c r="D10" s="28" t="s">
        <v>149</v>
      </c>
      <c r="E10" s="79"/>
      <c r="F10" s="3"/>
      <c r="G10" s="25"/>
    </row>
    <row r="11" spans="1:7" ht="15.75" x14ac:dyDescent="0.25">
      <c r="A11" s="6"/>
      <c r="B11" s="26"/>
      <c r="C11" s="54" t="s">
        <v>11</v>
      </c>
      <c r="D11" s="28" t="s">
        <v>150</v>
      </c>
      <c r="E11" s="79"/>
      <c r="F11" s="3"/>
      <c r="G11" s="25"/>
    </row>
    <row r="12" spans="1:7" ht="15.75" x14ac:dyDescent="0.25">
      <c r="A12" s="6"/>
      <c r="B12" s="26"/>
      <c r="C12" s="54" t="s">
        <v>12</v>
      </c>
      <c r="D12" s="56" t="s">
        <v>151</v>
      </c>
      <c r="E12" s="79"/>
      <c r="F12" s="3"/>
      <c r="G12" s="25"/>
    </row>
    <row r="13" spans="1:7" ht="26.25" x14ac:dyDescent="0.25">
      <c r="A13" s="6"/>
      <c r="B13" s="26"/>
      <c r="C13" s="54" t="s">
        <v>13</v>
      </c>
      <c r="D13" s="56" t="s">
        <v>291</v>
      </c>
      <c r="E13" s="79"/>
      <c r="F13" s="3"/>
      <c r="G13" s="25"/>
    </row>
    <row r="14" spans="1:7" ht="15.75" x14ac:dyDescent="0.25">
      <c r="A14" s="6"/>
      <c r="B14" s="26"/>
      <c r="C14" s="54" t="s">
        <v>14</v>
      </c>
      <c r="D14" s="28" t="s">
        <v>276</v>
      </c>
      <c r="E14" s="79"/>
      <c r="F14" s="3"/>
      <c r="G14" s="25"/>
    </row>
    <row r="15" spans="1:7" ht="15.75" x14ac:dyDescent="0.25">
      <c r="A15" s="6"/>
      <c r="B15" s="26"/>
      <c r="C15" s="54" t="s">
        <v>15</v>
      </c>
      <c r="D15" s="28" t="s">
        <v>152</v>
      </c>
      <c r="E15" s="79"/>
      <c r="F15" s="3"/>
      <c r="G15" s="25"/>
    </row>
    <row r="16" spans="1:7" ht="15.75" x14ac:dyDescent="0.25">
      <c r="A16" s="6"/>
      <c r="B16" s="26"/>
      <c r="C16" s="54" t="s">
        <v>16</v>
      </c>
      <c r="D16" s="28" t="s">
        <v>171</v>
      </c>
      <c r="E16" s="79"/>
      <c r="F16" s="3"/>
      <c r="G16" s="25"/>
    </row>
    <row r="17" spans="1:7" ht="15.75" x14ac:dyDescent="0.25">
      <c r="A17" s="6"/>
      <c r="B17" s="26"/>
      <c r="C17" s="55" t="s">
        <v>17</v>
      </c>
      <c r="D17" s="33" t="s">
        <v>153</v>
      </c>
      <c r="E17" s="237">
        <f>E10+E11+E12-E13-E14+E15-E16</f>
        <v>0</v>
      </c>
      <c r="F17" s="3"/>
      <c r="G17" s="25"/>
    </row>
    <row r="18" spans="1:7" ht="15.75" x14ac:dyDescent="0.25">
      <c r="A18" s="6"/>
      <c r="B18" s="26"/>
      <c r="C18" s="72"/>
      <c r="D18" s="71"/>
      <c r="E18" s="29"/>
      <c r="F18" s="3"/>
      <c r="G18" s="25"/>
    </row>
    <row r="19" spans="1:7" ht="15.75" x14ac:dyDescent="0.25">
      <c r="A19" s="6"/>
      <c r="B19" s="26"/>
      <c r="C19" s="55" t="s">
        <v>18</v>
      </c>
      <c r="D19" s="33" t="s">
        <v>154</v>
      </c>
      <c r="E19" s="29"/>
      <c r="F19" s="3"/>
      <c r="G19" s="25"/>
    </row>
    <row r="20" spans="1:7" ht="26.25" x14ac:dyDescent="0.25">
      <c r="A20" s="6"/>
      <c r="B20" s="26"/>
      <c r="C20" s="54" t="s">
        <v>19</v>
      </c>
      <c r="D20" s="56" t="s">
        <v>155</v>
      </c>
      <c r="E20" s="79"/>
      <c r="F20" s="3"/>
      <c r="G20" s="25"/>
    </row>
    <row r="21" spans="1:7" ht="26.25" x14ac:dyDescent="0.25">
      <c r="A21" s="6"/>
      <c r="B21" s="26"/>
      <c r="C21" s="54" t="s">
        <v>20</v>
      </c>
      <c r="D21" s="214" t="s">
        <v>275</v>
      </c>
      <c r="E21" s="79"/>
      <c r="F21" s="3"/>
      <c r="G21" s="25"/>
    </row>
    <row r="22" spans="1:7" ht="15.75" x14ac:dyDescent="0.25">
      <c r="A22" s="6"/>
      <c r="B22" s="26"/>
      <c r="C22" s="54" t="s">
        <v>21</v>
      </c>
      <c r="D22" s="28" t="s">
        <v>156</v>
      </c>
      <c r="E22" s="79"/>
      <c r="F22" s="3"/>
      <c r="G22" s="25"/>
    </row>
    <row r="23" spans="1:7" ht="15.75" x14ac:dyDescent="0.25">
      <c r="A23" s="6"/>
      <c r="B23" s="26"/>
      <c r="C23" s="54" t="s">
        <v>22</v>
      </c>
      <c r="D23" s="56" t="s">
        <v>157</v>
      </c>
      <c r="E23" s="79"/>
      <c r="F23" s="3"/>
      <c r="G23" s="25"/>
    </row>
    <row r="24" spans="1:7" ht="15.75" x14ac:dyDescent="0.25">
      <c r="A24" s="6"/>
      <c r="B24" s="26"/>
      <c r="C24" s="55" t="s">
        <v>23</v>
      </c>
      <c r="D24" s="23" t="s">
        <v>158</v>
      </c>
      <c r="E24" s="237">
        <f>E20+E21+E22+E23</f>
        <v>0</v>
      </c>
      <c r="F24" s="3"/>
      <c r="G24" s="25"/>
    </row>
    <row r="25" spans="1:7" ht="15.75" x14ac:dyDescent="0.25">
      <c r="A25" s="6"/>
      <c r="B25" s="26"/>
      <c r="C25" s="54"/>
      <c r="D25" s="28"/>
      <c r="E25" s="95"/>
      <c r="F25" s="3"/>
      <c r="G25" s="25"/>
    </row>
    <row r="26" spans="1:7" ht="15.75" x14ac:dyDescent="0.25">
      <c r="A26" s="6"/>
      <c r="B26" s="26"/>
      <c r="C26" s="55" t="s">
        <v>26</v>
      </c>
      <c r="D26" s="23" t="s">
        <v>159</v>
      </c>
      <c r="E26" s="95"/>
      <c r="F26" s="3"/>
      <c r="G26" s="25"/>
    </row>
    <row r="27" spans="1:7" ht="15.75" x14ac:dyDescent="0.25">
      <c r="A27" s="6"/>
      <c r="B27" s="26"/>
      <c r="C27" s="54" t="s">
        <v>161</v>
      </c>
      <c r="D27" s="28" t="s">
        <v>160</v>
      </c>
      <c r="E27" s="79"/>
      <c r="F27" s="3"/>
      <c r="G27" s="25"/>
    </row>
    <row r="28" spans="1:7" ht="15.75" x14ac:dyDescent="0.25">
      <c r="A28" s="6"/>
      <c r="B28" s="26"/>
      <c r="C28" s="54" t="s">
        <v>162</v>
      </c>
      <c r="D28" s="28" t="s">
        <v>172</v>
      </c>
      <c r="E28" s="62"/>
      <c r="F28" s="3"/>
      <c r="G28" s="25"/>
    </row>
    <row r="29" spans="1:7" ht="15.75" x14ac:dyDescent="0.25">
      <c r="A29" s="6"/>
      <c r="B29" s="26"/>
      <c r="C29" s="55" t="s">
        <v>163</v>
      </c>
      <c r="D29" s="33" t="s">
        <v>164</v>
      </c>
      <c r="E29" s="237">
        <f>E27-E28</f>
        <v>0</v>
      </c>
      <c r="F29" s="3"/>
      <c r="G29" s="25"/>
    </row>
    <row r="30" spans="1:7" ht="15.75" x14ac:dyDescent="0.25">
      <c r="A30" s="6"/>
      <c r="B30" s="26"/>
      <c r="C30" s="72"/>
      <c r="D30" s="71"/>
      <c r="E30" s="29"/>
      <c r="F30" s="3"/>
      <c r="G30" s="25"/>
    </row>
    <row r="31" spans="1:7" ht="15.75" x14ac:dyDescent="0.25">
      <c r="A31" s="6"/>
      <c r="B31" s="26"/>
      <c r="C31" s="55" t="s">
        <v>114</v>
      </c>
      <c r="D31" s="23" t="s">
        <v>165</v>
      </c>
      <c r="E31" s="95"/>
      <c r="F31" s="3"/>
      <c r="G31" s="25"/>
    </row>
    <row r="32" spans="1:7" ht="39" x14ac:dyDescent="0.25">
      <c r="A32" s="6"/>
      <c r="B32" s="26"/>
      <c r="C32" s="55" t="s">
        <v>117</v>
      </c>
      <c r="D32" s="23" t="s">
        <v>166</v>
      </c>
      <c r="E32" s="237">
        <f>'CAPITAL DEFINITION'!E55</f>
        <v>0</v>
      </c>
      <c r="F32" s="153" t="s">
        <v>211</v>
      </c>
      <c r="G32" s="25"/>
    </row>
    <row r="33" spans="1:7" ht="15.75" x14ac:dyDescent="0.25">
      <c r="A33" s="6"/>
      <c r="B33" s="26"/>
      <c r="C33" s="55" t="s">
        <v>118</v>
      </c>
      <c r="D33" s="23" t="s">
        <v>167</v>
      </c>
      <c r="E33" s="237">
        <f>E7+E17+E24+E29</f>
        <v>0</v>
      </c>
      <c r="F33" s="3"/>
      <c r="G33" s="25"/>
    </row>
    <row r="34" spans="1:7" ht="16.5" thickBot="1" x14ac:dyDescent="0.3">
      <c r="A34" s="6"/>
      <c r="B34" s="26"/>
      <c r="C34" s="55"/>
      <c r="D34" s="33"/>
      <c r="E34" s="96"/>
      <c r="F34" s="36"/>
      <c r="G34" s="25"/>
    </row>
    <row r="35" spans="1:7" ht="16.5" thickBot="1" x14ac:dyDescent="0.3">
      <c r="A35" s="6"/>
      <c r="B35" s="38"/>
      <c r="C35" s="31" t="s">
        <v>168</v>
      </c>
      <c r="D35" s="33" t="s">
        <v>169</v>
      </c>
      <c r="E35" s="97" t="e">
        <f>E32/E33</f>
        <v>#DIV/0!</v>
      </c>
      <c r="F35" s="40"/>
      <c r="G35" s="25"/>
    </row>
    <row r="36" spans="1:7" ht="15.75" thickBot="1" x14ac:dyDescent="0.3">
      <c r="A36" s="47"/>
      <c r="B36" s="48"/>
      <c r="C36" s="48"/>
      <c r="D36" s="49"/>
      <c r="E36" s="50"/>
      <c r="F36" s="50"/>
      <c r="G36" s="51"/>
    </row>
  </sheetData>
  <mergeCells count="1">
    <mergeCell ref="C2:F2"/>
  </mergeCells>
  <pageMargins left="0.7" right="0.7" top="0.75" bottom="0.75" header="0.3" footer="0.3"/>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opLeftCell="A6" workbookViewId="0">
      <selection sqref="A1:H42"/>
    </sheetView>
  </sheetViews>
  <sheetFormatPr defaultRowHeight="12.75" x14ac:dyDescent="0.2"/>
  <cols>
    <col min="1" max="1" width="3.42578125" style="163" customWidth="1"/>
    <col min="2" max="2" width="5" style="163" bestFit="1" customWidth="1"/>
    <col min="3" max="3" width="49" style="163" customWidth="1"/>
    <col min="4" max="5" width="17.28515625" style="163" customWidth="1"/>
    <col min="6" max="6" width="12.42578125" style="163" customWidth="1"/>
    <col min="7" max="7" width="18" style="163" customWidth="1"/>
    <col min="8" max="8" width="4.5703125" style="163" customWidth="1"/>
    <col min="9" max="16384" width="9.140625" style="163"/>
  </cols>
  <sheetData>
    <row r="1" spans="1:8" x14ac:dyDescent="0.2">
      <c r="A1" s="183"/>
      <c r="B1" s="184"/>
      <c r="C1" s="184"/>
      <c r="D1" s="185"/>
      <c r="E1" s="186"/>
      <c r="F1" s="187"/>
      <c r="G1" s="184"/>
      <c r="H1" s="188"/>
    </row>
    <row r="2" spans="1:8" x14ac:dyDescent="0.2">
      <c r="A2" s="16"/>
      <c r="B2" s="17"/>
      <c r="C2" s="246" t="s">
        <v>220</v>
      </c>
      <c r="D2" s="246"/>
      <c r="E2" s="246"/>
      <c r="F2" s="246"/>
      <c r="G2" s="164"/>
      <c r="H2" s="189"/>
    </row>
    <row r="3" spans="1:8" x14ac:dyDescent="0.2">
      <c r="A3" s="16"/>
      <c r="B3" s="17"/>
      <c r="C3" s="133"/>
      <c r="D3" s="133"/>
      <c r="E3" s="133"/>
      <c r="F3" s="133"/>
      <c r="G3" s="164"/>
      <c r="H3" s="189"/>
    </row>
    <row r="4" spans="1:8" ht="25.5" x14ac:dyDescent="0.2">
      <c r="A4" s="16"/>
      <c r="B4" s="156" t="s">
        <v>259</v>
      </c>
      <c r="C4" s="156" t="s">
        <v>260</v>
      </c>
      <c r="D4" s="157" t="s">
        <v>1</v>
      </c>
      <c r="E4" s="157" t="s">
        <v>261</v>
      </c>
      <c r="F4" s="157" t="s">
        <v>262</v>
      </c>
      <c r="G4" s="157" t="s">
        <v>263</v>
      </c>
      <c r="H4" s="189"/>
    </row>
    <row r="5" spans="1:8" x14ac:dyDescent="0.2">
      <c r="A5" s="162"/>
      <c r="B5" s="195" t="s">
        <v>221</v>
      </c>
      <c r="C5" s="155" t="s">
        <v>222</v>
      </c>
      <c r="D5" s="22"/>
      <c r="E5" s="155"/>
      <c r="F5" s="165"/>
      <c r="G5" s="166"/>
      <c r="H5" s="189"/>
    </row>
    <row r="6" spans="1:8" x14ac:dyDescent="0.2">
      <c r="A6" s="162"/>
      <c r="B6" s="174" t="s">
        <v>223</v>
      </c>
      <c r="C6" s="54" t="s">
        <v>224</v>
      </c>
      <c r="D6" s="168"/>
      <c r="E6" s="168"/>
      <c r="F6" s="168"/>
      <c r="G6" s="168"/>
      <c r="H6" s="189"/>
    </row>
    <row r="7" spans="1:8" x14ac:dyDescent="0.2">
      <c r="A7" s="162"/>
      <c r="B7" s="175" t="s">
        <v>225</v>
      </c>
      <c r="C7" s="177" t="s">
        <v>226</v>
      </c>
      <c r="D7" s="178"/>
      <c r="E7" s="179"/>
      <c r="F7" s="169">
        <v>0</v>
      </c>
      <c r="G7" s="170">
        <f t="shared" ref="G7:G13" si="0">ROUND(E7*F7/100,0)</f>
        <v>0</v>
      </c>
      <c r="H7" s="189"/>
    </row>
    <row r="8" spans="1:8" x14ac:dyDescent="0.2">
      <c r="A8" s="162"/>
      <c r="B8" s="175" t="s">
        <v>227</v>
      </c>
      <c r="C8" s="177" t="s">
        <v>228</v>
      </c>
      <c r="D8" s="178"/>
      <c r="E8" s="179"/>
      <c r="F8" s="171">
        <v>20</v>
      </c>
      <c r="G8" s="170">
        <f t="shared" si="0"/>
        <v>0</v>
      </c>
      <c r="H8" s="189"/>
    </row>
    <row r="9" spans="1:8" x14ac:dyDescent="0.2">
      <c r="A9" s="162"/>
      <c r="B9" s="175" t="s">
        <v>229</v>
      </c>
      <c r="C9" s="177" t="s">
        <v>230</v>
      </c>
      <c r="D9" s="178"/>
      <c r="E9" s="179"/>
      <c r="F9" s="171">
        <v>35</v>
      </c>
      <c r="G9" s="170">
        <f t="shared" si="0"/>
        <v>0</v>
      </c>
      <c r="H9" s="189"/>
    </row>
    <row r="10" spans="1:8" x14ac:dyDescent="0.2">
      <c r="A10" s="162"/>
      <c r="B10" s="175" t="s">
        <v>231</v>
      </c>
      <c r="C10" s="177" t="s">
        <v>232</v>
      </c>
      <c r="D10" s="178"/>
      <c r="E10" s="179"/>
      <c r="F10" s="171">
        <v>50</v>
      </c>
      <c r="G10" s="170">
        <f t="shared" si="0"/>
        <v>0</v>
      </c>
      <c r="H10" s="189"/>
    </row>
    <row r="11" spans="1:8" x14ac:dyDescent="0.2">
      <c r="A11" s="162"/>
      <c r="B11" s="175" t="s">
        <v>233</v>
      </c>
      <c r="C11" s="177" t="s">
        <v>234</v>
      </c>
      <c r="D11" s="178"/>
      <c r="E11" s="179"/>
      <c r="F11" s="171">
        <v>75</v>
      </c>
      <c r="G11" s="170">
        <f t="shared" si="0"/>
        <v>0</v>
      </c>
      <c r="H11" s="189"/>
    </row>
    <row r="12" spans="1:8" x14ac:dyDescent="0.2">
      <c r="A12" s="162"/>
      <c r="B12" s="175" t="s">
        <v>235</v>
      </c>
      <c r="C12" s="177" t="s">
        <v>236</v>
      </c>
      <c r="D12" s="178"/>
      <c r="E12" s="179"/>
      <c r="F12" s="171">
        <v>100</v>
      </c>
      <c r="G12" s="170">
        <f t="shared" si="0"/>
        <v>0</v>
      </c>
      <c r="H12" s="189"/>
    </row>
    <row r="13" spans="1:8" x14ac:dyDescent="0.2">
      <c r="A13" s="162"/>
      <c r="B13" s="175" t="s">
        <v>237</v>
      </c>
      <c r="C13" s="177" t="s">
        <v>238</v>
      </c>
      <c r="D13" s="178"/>
      <c r="E13" s="179"/>
      <c r="F13" s="171">
        <v>150</v>
      </c>
      <c r="G13" s="170">
        <f t="shared" si="0"/>
        <v>0</v>
      </c>
      <c r="H13" s="189"/>
    </row>
    <row r="14" spans="1:8" x14ac:dyDescent="0.2">
      <c r="A14" s="162"/>
      <c r="B14" s="175" t="s">
        <v>239</v>
      </c>
      <c r="C14" s="194" t="s">
        <v>240</v>
      </c>
      <c r="D14" s="166"/>
      <c r="E14" s="166"/>
      <c r="F14" s="166"/>
      <c r="G14" s="166"/>
      <c r="H14" s="189"/>
    </row>
    <row r="15" spans="1:8" x14ac:dyDescent="0.2">
      <c r="A15" s="162"/>
      <c r="B15" s="175" t="s">
        <v>241</v>
      </c>
      <c r="C15" s="177" t="s">
        <v>232</v>
      </c>
      <c r="D15" s="178"/>
      <c r="E15" s="179"/>
      <c r="F15" s="169">
        <v>50</v>
      </c>
      <c r="G15" s="170">
        <f>ROUND(E15*F15/100,0)</f>
        <v>0</v>
      </c>
      <c r="H15" s="189"/>
    </row>
    <row r="16" spans="1:8" x14ac:dyDescent="0.2">
      <c r="A16" s="162"/>
      <c r="B16" s="175" t="s">
        <v>242</v>
      </c>
      <c r="C16" s="177" t="s">
        <v>236</v>
      </c>
      <c r="D16" s="178"/>
      <c r="E16" s="179"/>
      <c r="F16" s="170">
        <v>100</v>
      </c>
      <c r="G16" s="170">
        <f>ROUND(E16*F16/100,0)</f>
        <v>0</v>
      </c>
      <c r="H16" s="189"/>
    </row>
    <row r="17" spans="1:8" ht="13.5" thickBot="1" x14ac:dyDescent="0.25">
      <c r="A17" s="162"/>
      <c r="B17" s="174" t="s">
        <v>243</v>
      </c>
      <c r="C17" s="177" t="s">
        <v>238</v>
      </c>
      <c r="D17" s="178"/>
      <c r="E17" s="180"/>
      <c r="F17" s="171">
        <v>150</v>
      </c>
      <c r="G17" s="170">
        <f>ROUND(E17*F17/100,0)</f>
        <v>0</v>
      </c>
      <c r="H17" s="189"/>
    </row>
    <row r="18" spans="1:8" ht="13.5" thickBot="1" x14ac:dyDescent="0.25">
      <c r="A18" s="162"/>
      <c r="B18" s="159"/>
      <c r="C18" s="160" t="s">
        <v>213</v>
      </c>
      <c r="D18" s="181">
        <f>D7+D8+D9+D10+D11+D12+D13+D15+D16+D17</f>
        <v>0</v>
      </c>
      <c r="E18" s="181">
        <f>E7+E8+E9+E10+E11+E12+E13+E15+E16+E17</f>
        <v>0</v>
      </c>
      <c r="F18" s="161"/>
      <c r="G18" s="181">
        <f>G7+G8+G9+G10+G11+G12+G13+G15+G16+G17</f>
        <v>0</v>
      </c>
      <c r="H18" s="189"/>
    </row>
    <row r="19" spans="1:8" x14ac:dyDescent="0.2">
      <c r="A19" s="162"/>
      <c r="B19" s="158" t="s">
        <v>214</v>
      </c>
      <c r="C19" s="22" t="s">
        <v>264</v>
      </c>
      <c r="D19" s="172"/>
      <c r="E19" s="173"/>
      <c r="F19" s="196"/>
      <c r="G19" s="168"/>
      <c r="H19" s="189"/>
    </row>
    <row r="20" spans="1:8" x14ac:dyDescent="0.2">
      <c r="A20" s="162"/>
      <c r="B20" s="197" t="s">
        <v>215</v>
      </c>
      <c r="C20" s="198" t="s">
        <v>265</v>
      </c>
      <c r="D20" s="172"/>
      <c r="E20" s="168"/>
      <c r="F20" s="166"/>
      <c r="G20" s="168"/>
      <c r="H20" s="189"/>
    </row>
    <row r="21" spans="1:8" ht="25.5" x14ac:dyDescent="0.2">
      <c r="A21" s="162"/>
      <c r="B21" s="174" t="s">
        <v>266</v>
      </c>
      <c r="C21" s="204" t="s">
        <v>270</v>
      </c>
      <c r="D21" s="182"/>
      <c r="E21" s="179"/>
      <c r="F21" s="201">
        <v>250</v>
      </c>
      <c r="G21" s="170">
        <f>ROUND(E21*F21/100,0)</f>
        <v>0</v>
      </c>
      <c r="H21" s="189"/>
    </row>
    <row r="22" spans="1:8" x14ac:dyDescent="0.2">
      <c r="A22" s="162"/>
      <c r="B22" s="174" t="s">
        <v>267</v>
      </c>
      <c r="C22" s="199" t="s">
        <v>271</v>
      </c>
      <c r="D22" s="182"/>
      <c r="E22" s="179"/>
      <c r="F22" s="171">
        <v>250</v>
      </c>
      <c r="G22" s="170">
        <f>ROUND(E22*F22/100,0)</f>
        <v>0</v>
      </c>
      <c r="H22" s="189"/>
    </row>
    <row r="23" spans="1:8" ht="13.5" thickBot="1" x14ac:dyDescent="0.25">
      <c r="A23" s="162"/>
      <c r="B23" s="174" t="s">
        <v>268</v>
      </c>
      <c r="C23" s="200" t="s">
        <v>272</v>
      </c>
      <c r="D23" s="180"/>
      <c r="E23" s="205"/>
      <c r="F23" s="171">
        <v>250</v>
      </c>
      <c r="G23" s="170">
        <f>ROUND(E23*F23/100,0)</f>
        <v>0</v>
      </c>
      <c r="H23" s="189"/>
    </row>
    <row r="24" spans="1:8" ht="13.5" thickBot="1" x14ac:dyDescent="0.25">
      <c r="A24" s="162"/>
      <c r="B24" s="174"/>
      <c r="C24" s="203" t="s">
        <v>269</v>
      </c>
      <c r="D24" s="206">
        <f>D21+D22+D23</f>
        <v>0</v>
      </c>
      <c r="E24" s="207">
        <f>E21+E22+E23</f>
        <v>0</v>
      </c>
      <c r="F24" s="210"/>
      <c r="G24" s="208">
        <f>G21+G22+G23</f>
        <v>0</v>
      </c>
      <c r="H24" s="189"/>
    </row>
    <row r="25" spans="1:8" x14ac:dyDescent="0.2">
      <c r="A25" s="162"/>
      <c r="B25" s="174" t="s">
        <v>216</v>
      </c>
      <c r="C25" s="54" t="s">
        <v>273</v>
      </c>
      <c r="D25" s="209"/>
      <c r="E25" s="209"/>
      <c r="F25" s="202"/>
      <c r="G25" s="202"/>
      <c r="H25" s="189"/>
    </row>
    <row r="26" spans="1:8" x14ac:dyDescent="0.2">
      <c r="A26" s="162"/>
      <c r="B26" s="174" t="s">
        <v>277</v>
      </c>
      <c r="C26" s="199" t="s">
        <v>217</v>
      </c>
      <c r="D26" s="179"/>
      <c r="E26" s="179"/>
      <c r="F26" s="170">
        <v>1250</v>
      </c>
      <c r="G26" s="170">
        <f>ROUND(E26*F26/100,0)</f>
        <v>0</v>
      </c>
      <c r="H26" s="189"/>
    </row>
    <row r="27" spans="1:8" ht="13.5" thickBot="1" x14ac:dyDescent="0.25">
      <c r="A27" s="162"/>
      <c r="B27" s="174" t="s">
        <v>278</v>
      </c>
      <c r="C27" s="199" t="s">
        <v>274</v>
      </c>
      <c r="D27" s="182"/>
      <c r="E27" s="179"/>
      <c r="F27" s="171">
        <v>1250</v>
      </c>
      <c r="G27" s="170">
        <f>ROUND(E27*F27/100,0)</f>
        <v>0</v>
      </c>
      <c r="H27" s="189"/>
    </row>
    <row r="28" spans="1:8" ht="13.5" thickBot="1" x14ac:dyDescent="0.25">
      <c r="A28" s="162"/>
      <c r="B28" s="159"/>
      <c r="C28" s="160" t="s">
        <v>213</v>
      </c>
      <c r="D28" s="181">
        <f>D26+D27</f>
        <v>0</v>
      </c>
      <c r="E28" s="212">
        <f>E26+E27</f>
        <v>0</v>
      </c>
      <c r="F28" s="211"/>
      <c r="G28" s="213">
        <f>G26+G27</f>
        <v>0</v>
      </c>
      <c r="H28" s="189"/>
    </row>
    <row r="29" spans="1:8" x14ac:dyDescent="0.2">
      <c r="A29" s="162"/>
      <c r="B29" s="158" t="s">
        <v>218</v>
      </c>
      <c r="C29" s="22" t="s">
        <v>219</v>
      </c>
      <c r="D29" s="172"/>
      <c r="E29" s="168"/>
      <c r="F29" s="168"/>
      <c r="G29" s="166"/>
      <c r="H29" s="189"/>
    </row>
    <row r="30" spans="1:8" x14ac:dyDescent="0.2">
      <c r="A30" s="162"/>
      <c r="B30" s="174" t="s">
        <v>244</v>
      </c>
      <c r="C30" s="53" t="s">
        <v>245</v>
      </c>
      <c r="D30" s="182"/>
      <c r="E30" s="179"/>
      <c r="F30" s="169">
        <v>100</v>
      </c>
      <c r="G30" s="170">
        <f>ROUND(E30*F30/100,0)</f>
        <v>0</v>
      </c>
      <c r="H30" s="189"/>
    </row>
    <row r="31" spans="1:8" x14ac:dyDescent="0.2">
      <c r="A31" s="162"/>
      <c r="B31" s="175" t="s">
        <v>246</v>
      </c>
      <c r="C31" s="54" t="s">
        <v>247</v>
      </c>
      <c r="D31" s="182"/>
      <c r="E31" s="179"/>
      <c r="F31" s="170">
        <v>100</v>
      </c>
      <c r="G31" s="170">
        <f>ROUND(E31*F31/100,0)</f>
        <v>0</v>
      </c>
      <c r="H31" s="189"/>
    </row>
    <row r="32" spans="1:8" x14ac:dyDescent="0.2">
      <c r="A32" s="162"/>
      <c r="B32" s="175" t="s">
        <v>248</v>
      </c>
      <c r="C32" s="54" t="s">
        <v>249</v>
      </c>
      <c r="D32" s="182"/>
      <c r="E32" s="179"/>
      <c r="F32" s="170">
        <v>150</v>
      </c>
      <c r="G32" s="170">
        <f>ROUND(E32*F32/100,0)</f>
        <v>0</v>
      </c>
      <c r="H32" s="189"/>
    </row>
    <row r="33" spans="1:8" x14ac:dyDescent="0.2">
      <c r="A33" s="162"/>
      <c r="B33" s="175" t="s">
        <v>250</v>
      </c>
      <c r="C33" s="54" t="s">
        <v>251</v>
      </c>
      <c r="D33" s="165"/>
      <c r="E33" s="166"/>
      <c r="F33" s="166"/>
      <c r="G33" s="166"/>
      <c r="H33" s="189"/>
    </row>
    <row r="34" spans="1:8" x14ac:dyDescent="0.2">
      <c r="A34" s="162"/>
      <c r="B34" s="174" t="s">
        <v>252</v>
      </c>
      <c r="C34" s="176" t="s">
        <v>226</v>
      </c>
      <c r="D34" s="182"/>
      <c r="E34" s="179"/>
      <c r="F34" s="169">
        <v>0</v>
      </c>
      <c r="G34" s="170">
        <f t="shared" ref="G34:G40" si="1">ROUND(E34*F34/100,0)</f>
        <v>0</v>
      </c>
      <c r="H34" s="189"/>
    </row>
    <row r="35" spans="1:8" x14ac:dyDescent="0.2">
      <c r="A35" s="162"/>
      <c r="B35" s="175" t="s">
        <v>253</v>
      </c>
      <c r="C35" s="176" t="s">
        <v>228</v>
      </c>
      <c r="D35" s="182"/>
      <c r="E35" s="179"/>
      <c r="F35" s="171">
        <v>20</v>
      </c>
      <c r="G35" s="170">
        <f t="shared" si="1"/>
        <v>0</v>
      </c>
      <c r="H35" s="189"/>
    </row>
    <row r="36" spans="1:8" x14ac:dyDescent="0.2">
      <c r="A36" s="162"/>
      <c r="B36" s="175" t="s">
        <v>254</v>
      </c>
      <c r="C36" s="176" t="s">
        <v>230</v>
      </c>
      <c r="D36" s="182"/>
      <c r="E36" s="179"/>
      <c r="F36" s="171">
        <v>35</v>
      </c>
      <c r="G36" s="170">
        <f t="shared" si="1"/>
        <v>0</v>
      </c>
      <c r="H36" s="189"/>
    </row>
    <row r="37" spans="1:8" x14ac:dyDescent="0.2">
      <c r="A37" s="162"/>
      <c r="B37" s="175" t="s">
        <v>255</v>
      </c>
      <c r="C37" s="177" t="s">
        <v>232</v>
      </c>
      <c r="D37" s="182"/>
      <c r="E37" s="179"/>
      <c r="F37" s="171">
        <v>50</v>
      </c>
      <c r="G37" s="170">
        <f t="shared" si="1"/>
        <v>0</v>
      </c>
      <c r="H37" s="189"/>
    </row>
    <row r="38" spans="1:8" x14ac:dyDescent="0.2">
      <c r="A38" s="162"/>
      <c r="B38" s="175" t="s">
        <v>256</v>
      </c>
      <c r="C38" s="177" t="s">
        <v>234</v>
      </c>
      <c r="D38" s="182"/>
      <c r="E38" s="179"/>
      <c r="F38" s="171">
        <v>75</v>
      </c>
      <c r="G38" s="170">
        <f t="shared" si="1"/>
        <v>0</v>
      </c>
      <c r="H38" s="189"/>
    </row>
    <row r="39" spans="1:8" x14ac:dyDescent="0.2">
      <c r="A39" s="154"/>
      <c r="B39" s="167" t="s">
        <v>257</v>
      </c>
      <c r="C39" s="177" t="s">
        <v>236</v>
      </c>
      <c r="D39" s="182"/>
      <c r="E39" s="179"/>
      <c r="F39" s="171">
        <v>100</v>
      </c>
      <c r="G39" s="170">
        <f t="shared" si="1"/>
        <v>0</v>
      </c>
      <c r="H39" s="189"/>
    </row>
    <row r="40" spans="1:8" ht="13.5" thickBot="1" x14ac:dyDescent="0.25">
      <c r="A40" s="190"/>
      <c r="B40" s="174" t="s">
        <v>258</v>
      </c>
      <c r="C40" s="176" t="s">
        <v>238</v>
      </c>
      <c r="D40" s="182"/>
      <c r="E40" s="180"/>
      <c r="F40" s="171">
        <v>150</v>
      </c>
      <c r="G40" s="170">
        <f t="shared" si="1"/>
        <v>0</v>
      </c>
      <c r="H40" s="189"/>
    </row>
    <row r="41" spans="1:8" ht="13.5" thickBot="1" x14ac:dyDescent="0.25">
      <c r="A41" s="190"/>
      <c r="B41" s="159"/>
      <c r="C41" s="160" t="s">
        <v>213</v>
      </c>
      <c r="D41" s="181">
        <f>D30+D31+D32+D34+D35+D36+D37+D38+D39+D40</f>
        <v>0</v>
      </c>
      <c r="E41" s="181">
        <f>E30+E31+E32+E34+E35+E36+E37+E38+E39+E40</f>
        <v>0</v>
      </c>
      <c r="F41" s="161"/>
      <c r="G41" s="181">
        <f>G30+G31+G32+G34+G35+G36+G37+G38+G39+G40</f>
        <v>0</v>
      </c>
      <c r="H41" s="189"/>
    </row>
    <row r="42" spans="1:8" ht="13.5" thickBot="1" x14ac:dyDescent="0.25">
      <c r="A42" s="191"/>
      <c r="B42" s="192"/>
      <c r="C42" s="192"/>
      <c r="D42" s="192"/>
      <c r="E42" s="192"/>
      <c r="F42" s="192"/>
      <c r="G42" s="192"/>
      <c r="H42" s="193"/>
    </row>
  </sheetData>
  <mergeCells count="1">
    <mergeCell ref="C2:F2"/>
  </mergeCells>
  <pageMargins left="0.7" right="0.7"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CAPITAL DEFINITION</vt:lpstr>
      <vt:lpstr>CAPITAL RATIOS</vt:lpstr>
      <vt:lpstr>LEVERAGE</vt:lpstr>
      <vt:lpstr>CREDIT RISK (EXTRACT)</vt:lpstr>
      <vt:lpstr>'CAPITAL DEFINITION'!Print_Area</vt:lpstr>
      <vt:lpstr>'CREDIT RISK (EXTRACT)'!Print_Area</vt:lpstr>
      <vt:lpstr>LEVERAGE!Print_Area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2015-07-17T11:33:54Z</dcterms:modified>
</cp:coreProperties>
</file>